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avard.skjorestad\Documents\Hana-il\"/>
    </mc:Choice>
  </mc:AlternateContent>
  <xr:revisionPtr revIDLastSave="0" documentId="13_ncr:1_{20406AC3-9854-4AE7-A701-39AB3B84A4E4}" xr6:coauthVersionLast="47" xr6:coauthVersionMax="47" xr10:uidLastSave="{00000000-0000-0000-0000-000000000000}"/>
  <bookViews>
    <workbookView xWindow="-110" yWindow="-110" windowWidth="25180" windowHeight="16140" xr2:uid="{935A5BDA-B367-4279-9106-D07DE029902B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108" i="1" l="1"/>
  <c r="Q29" i="1"/>
  <c r="R29" i="1"/>
  <c r="R70" i="1"/>
  <c r="S70" i="1"/>
  <c r="AC70" i="1" s="1"/>
  <c r="T70" i="1"/>
  <c r="U70" i="1"/>
  <c r="V70" i="1"/>
  <c r="W70" i="1"/>
  <c r="X70" i="1"/>
  <c r="Y70" i="1"/>
  <c r="Z70" i="1"/>
  <c r="AA70" i="1"/>
  <c r="AB70" i="1"/>
  <c r="Q70" i="1"/>
  <c r="R67" i="1"/>
  <c r="S67" i="1"/>
  <c r="T67" i="1"/>
  <c r="AC67" i="1" s="1"/>
  <c r="U67" i="1"/>
  <c r="V67" i="1"/>
  <c r="W67" i="1"/>
  <c r="X67" i="1"/>
  <c r="Y67" i="1"/>
  <c r="Z67" i="1"/>
  <c r="AA67" i="1"/>
  <c r="AB67" i="1"/>
  <c r="Q67" i="1"/>
  <c r="W50" i="1"/>
  <c r="W106" i="1" s="1"/>
  <c r="X50" i="1"/>
  <c r="X106" i="1" s="1"/>
  <c r="Y50" i="1"/>
  <c r="Y106" i="1" s="1"/>
  <c r="Z50" i="1"/>
  <c r="Z106" i="1" s="1"/>
  <c r="AA50" i="1"/>
  <c r="AA106" i="1" s="1"/>
  <c r="AB50" i="1"/>
  <c r="AB106" i="1" s="1"/>
  <c r="R34" i="1"/>
  <c r="AC34" i="1" s="1"/>
  <c r="S34" i="1"/>
  <c r="T34" i="1"/>
  <c r="U34" i="1"/>
  <c r="V34" i="1"/>
  <c r="W34" i="1"/>
  <c r="X34" i="1"/>
  <c r="Y34" i="1"/>
  <c r="Z34" i="1"/>
  <c r="AA34" i="1"/>
  <c r="AB34" i="1"/>
  <c r="Q34" i="1"/>
  <c r="AC11" i="1"/>
  <c r="AC8" i="1"/>
  <c r="AC9" i="1"/>
  <c r="AC10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31" i="1"/>
  <c r="AC32" i="1"/>
  <c r="AC33" i="1"/>
  <c r="AC35" i="1"/>
  <c r="AC36" i="1"/>
  <c r="AC37" i="1"/>
  <c r="AC38" i="1"/>
  <c r="AC39" i="1"/>
  <c r="AC40" i="1"/>
  <c r="AC41" i="1"/>
  <c r="AC42" i="1"/>
  <c r="AC43" i="1"/>
  <c r="AC44" i="1"/>
  <c r="AC45" i="1"/>
  <c r="AC46" i="1"/>
  <c r="AC47" i="1"/>
  <c r="AC48" i="1"/>
  <c r="AC49" i="1"/>
  <c r="AC52" i="1"/>
  <c r="AC53" i="1"/>
  <c r="AC54" i="1"/>
  <c r="AC55" i="1"/>
  <c r="AC56" i="1"/>
  <c r="AC57" i="1"/>
  <c r="AC58" i="1"/>
  <c r="AC59" i="1"/>
  <c r="AC60" i="1"/>
  <c r="AC61" i="1"/>
  <c r="AC62" i="1"/>
  <c r="AC63" i="1"/>
  <c r="AC64" i="1"/>
  <c r="AC65" i="1"/>
  <c r="AC66" i="1"/>
  <c r="AC68" i="1"/>
  <c r="AC69" i="1"/>
  <c r="AC71" i="1"/>
  <c r="AC72" i="1"/>
  <c r="AC73" i="1"/>
  <c r="AC74" i="1"/>
  <c r="AC75" i="1"/>
  <c r="AC76" i="1"/>
  <c r="AC77" i="1"/>
  <c r="AC78" i="1"/>
  <c r="AC79" i="1"/>
  <c r="AC80" i="1"/>
  <c r="AC81" i="1"/>
  <c r="AC82" i="1"/>
  <c r="AC83" i="1"/>
  <c r="AC84" i="1"/>
  <c r="AC85" i="1"/>
  <c r="AC86" i="1"/>
  <c r="AC87" i="1"/>
  <c r="AC88" i="1"/>
  <c r="AC89" i="1"/>
  <c r="AC90" i="1"/>
  <c r="AC91" i="1"/>
  <c r="AC92" i="1"/>
  <c r="AC93" i="1"/>
  <c r="AC94" i="1"/>
  <c r="AC95" i="1"/>
  <c r="AC96" i="1"/>
  <c r="AC97" i="1"/>
  <c r="AC98" i="1"/>
  <c r="AC99" i="1"/>
  <c r="AC100" i="1"/>
  <c r="AC101" i="1"/>
  <c r="AC102" i="1"/>
  <c r="AC103" i="1"/>
  <c r="AC104" i="1"/>
  <c r="AC105" i="1"/>
  <c r="AC7" i="1"/>
  <c r="AC29" i="1" l="1"/>
  <c r="R50" i="1"/>
  <c r="R106" i="1" s="1"/>
  <c r="U50" i="1"/>
  <c r="U106" i="1" s="1"/>
  <c r="AC51" i="1"/>
  <c r="T50" i="1"/>
  <c r="T106" i="1" s="1"/>
  <c r="S50" i="1"/>
  <c r="S106" i="1" s="1"/>
  <c r="Q50" i="1"/>
  <c r="V50" i="1"/>
  <c r="V106" i="1" s="1"/>
  <c r="Q106" i="1" l="1"/>
  <c r="AC106" i="1" s="1"/>
  <c r="AC50" i="1"/>
  <c r="W29" i="1" l="1"/>
  <c r="AB29" i="1"/>
  <c r="V29" i="1"/>
  <c r="X29" i="1"/>
  <c r="T29" i="1"/>
  <c r="AA29" i="1"/>
  <c r="U29" i="1"/>
  <c r="Y29" i="1"/>
  <c r="Z29" i="1"/>
  <c r="S29" i="1"/>
</calcChain>
</file>

<file path=xl/sharedStrings.xml><?xml version="1.0" encoding="utf-8"?>
<sst xmlns="http://schemas.openxmlformats.org/spreadsheetml/2006/main" count="208" uniqueCount="206">
  <si>
    <t>💰 INNTEKTER</t>
  </si>
  <si>
    <t>Inntektstype</t>
  </si>
  <si>
    <t>Kommentar</t>
  </si>
  <si>
    <t>💸 UTGIFTER</t>
  </si>
  <si>
    <t>Utgiftstype</t>
  </si>
  <si>
    <t>Dommerutgifter</t>
  </si>
  <si>
    <t>Kontonr.</t>
  </si>
  <si>
    <t>Konto</t>
  </si>
  <si>
    <t>jan 2025</t>
  </si>
  <si>
    <t>feb 2025</t>
  </si>
  <si>
    <t>mar 2025</t>
  </si>
  <si>
    <t>apr 2025</t>
  </si>
  <si>
    <t>mai 2025</t>
  </si>
  <si>
    <t>jun 2025</t>
  </si>
  <si>
    <t>jul 2025</t>
  </si>
  <si>
    <t>aug 2025</t>
  </si>
  <si>
    <t>sep 2025</t>
  </si>
  <si>
    <t>okt 2025</t>
  </si>
  <si>
    <t>nov 2025</t>
  </si>
  <si>
    <t>des 2025</t>
  </si>
  <si>
    <t>Sum</t>
  </si>
  <si>
    <t>Salgsinntekt</t>
  </si>
  <si>
    <t>3000</t>
  </si>
  <si>
    <t>Sponsorinntekter, avgiftspliktig</t>
  </si>
  <si>
    <t>3022</t>
  </si>
  <si>
    <t>Viderefakturerte utgifter</t>
  </si>
  <si>
    <t>3023</t>
  </si>
  <si>
    <t>Viderefakturerte utgifter bomavgift</t>
  </si>
  <si>
    <t>3024</t>
  </si>
  <si>
    <t>Viderefakturerte utgifter foredrag</t>
  </si>
  <si>
    <t>3100</t>
  </si>
  <si>
    <t>Salgsinntekt Hanabanen</t>
  </si>
  <si>
    <t>3120</t>
  </si>
  <si>
    <t>Sponsorinntekter avgiftsfrie</t>
  </si>
  <si>
    <t>3122</t>
  </si>
  <si>
    <t>Dugnadsinntekter, ikke mva.pliktig</t>
  </si>
  <si>
    <t>3150</t>
  </si>
  <si>
    <t>Egenandel fra lag</t>
  </si>
  <si>
    <t>3155</t>
  </si>
  <si>
    <t>Egenandel sponsortur</t>
  </si>
  <si>
    <t>3400</t>
  </si>
  <si>
    <t>Offentlige tilskudd/refusjon</t>
  </si>
  <si>
    <t>3405</t>
  </si>
  <si>
    <t>Tilskudd fra div. gavefond etc</t>
  </si>
  <si>
    <t>3420</t>
  </si>
  <si>
    <t>Grasrotmidler</t>
  </si>
  <si>
    <t>Annen driftsinntekt</t>
  </si>
  <si>
    <t>3608</t>
  </si>
  <si>
    <t>Leieinntekter Klubbhus</t>
  </si>
  <si>
    <t>3903</t>
  </si>
  <si>
    <t>Inntekter egne arrangement</t>
  </si>
  <si>
    <t>3904</t>
  </si>
  <si>
    <t>Akademi-betalinger</t>
  </si>
  <si>
    <t>3920</t>
  </si>
  <si>
    <t>Medlemskontingenter</t>
  </si>
  <si>
    <t>3921</t>
  </si>
  <si>
    <t>Øremerket anleggsmidler</t>
  </si>
  <si>
    <t>3922</t>
  </si>
  <si>
    <t>Treningsavgift fra medlemmer</t>
  </si>
  <si>
    <t>3960</t>
  </si>
  <si>
    <t>Bingo / Lotto</t>
  </si>
  <si>
    <t>3962</t>
  </si>
  <si>
    <t>Lotteriinntekter</t>
  </si>
  <si>
    <t>3999</t>
  </si>
  <si>
    <t>Diverse inntekter</t>
  </si>
  <si>
    <t>Sum driftsinntekter</t>
  </si>
  <si>
    <t>Varekostnad</t>
  </si>
  <si>
    <t>4010</t>
  </si>
  <si>
    <t>Turneringsgebyr - lag</t>
  </si>
  <si>
    <t>4015</t>
  </si>
  <si>
    <t>Vildbjerg cup DK 2025</t>
  </si>
  <si>
    <t>4020</t>
  </si>
  <si>
    <t>Startkontingent krets/forbund</t>
  </si>
  <si>
    <t>4021</t>
  </si>
  <si>
    <t>4022</t>
  </si>
  <si>
    <t>Overgangsgebyr</t>
  </si>
  <si>
    <t>4023</t>
  </si>
  <si>
    <t>Dommerkurs</t>
  </si>
  <si>
    <t>4024</t>
  </si>
  <si>
    <t>Gebyr medl.kontingenter</t>
  </si>
  <si>
    <t>4025</t>
  </si>
  <si>
    <t>Bøter og gebyr</t>
  </si>
  <si>
    <t>4110</t>
  </si>
  <si>
    <t>Utg. egne arr</t>
  </si>
  <si>
    <t>4200</t>
  </si>
  <si>
    <t>Treningsutgifter</t>
  </si>
  <si>
    <t>4220</t>
  </si>
  <si>
    <t>Utdanning/kurs ledere og trenere</t>
  </si>
  <si>
    <t>4232</t>
  </si>
  <si>
    <t>Generelle lotteriutgifter</t>
  </si>
  <si>
    <t>4300</t>
  </si>
  <si>
    <t>Innkjøp av varer for videresalg Hanabanen</t>
  </si>
  <si>
    <t>4322</t>
  </si>
  <si>
    <t>Innkjøp av varer for videresalg - dugnad</t>
  </si>
  <si>
    <t>4600</t>
  </si>
  <si>
    <t>Refusjon mva komp</t>
  </si>
  <si>
    <t>Lønnskostnad</t>
  </si>
  <si>
    <t>5000</t>
  </si>
  <si>
    <t>Lønn til ansatte</t>
  </si>
  <si>
    <t>5010</t>
  </si>
  <si>
    <t>Lønn ikke innberettet</t>
  </si>
  <si>
    <t>5092</t>
  </si>
  <si>
    <t>Feriepenger</t>
  </si>
  <si>
    <t>5093</t>
  </si>
  <si>
    <t>Feriepenger over 60 år</t>
  </si>
  <si>
    <t>5210</t>
  </si>
  <si>
    <t>Fri telefon</t>
  </si>
  <si>
    <t>5220</t>
  </si>
  <si>
    <t>Fri bom</t>
  </si>
  <si>
    <t>5290</t>
  </si>
  <si>
    <t>Motkonto for gruppe 52</t>
  </si>
  <si>
    <t>5310</t>
  </si>
  <si>
    <t>Personforsikring</t>
  </si>
  <si>
    <t>5400</t>
  </si>
  <si>
    <t>Arbeidsgiveravgift</t>
  </si>
  <si>
    <t>5405</t>
  </si>
  <si>
    <t>Arb.giv.avg av pål. feriepenger</t>
  </si>
  <si>
    <t>5420</t>
  </si>
  <si>
    <t>Innberetningspliktig pensjonskostnad</t>
  </si>
  <si>
    <t>5900</t>
  </si>
  <si>
    <t>Gaver</t>
  </si>
  <si>
    <t>5910</t>
  </si>
  <si>
    <t>Kantinekostnad</t>
  </si>
  <si>
    <t>5952</t>
  </si>
  <si>
    <t>Innberetning OTP/AFP</t>
  </si>
  <si>
    <t>5953</t>
  </si>
  <si>
    <t>Motkonto Innberetning OTP/AFP</t>
  </si>
  <si>
    <t>5990</t>
  </si>
  <si>
    <t>Annen personalkostnad</t>
  </si>
  <si>
    <t>Avskrivning på varige driftsmidler og immatrielle eiendeler</t>
  </si>
  <si>
    <t>6000</t>
  </si>
  <si>
    <t>Avskrivning på bygninger og annen fast eiendom</t>
  </si>
  <si>
    <t>6012</t>
  </si>
  <si>
    <t>Avskrivning Hanatrappene</t>
  </si>
  <si>
    <t>Annen driftskostnad</t>
  </si>
  <si>
    <t>6300</t>
  </si>
  <si>
    <t>Leie lokale</t>
  </si>
  <si>
    <t>6320</t>
  </si>
  <si>
    <t>Renovasjon, vann, avløp o.l.</t>
  </si>
  <si>
    <t>6340</t>
  </si>
  <si>
    <t>Lys, varme</t>
  </si>
  <si>
    <t>6360</t>
  </si>
  <si>
    <t>Renhold</t>
  </si>
  <si>
    <t>6361</t>
  </si>
  <si>
    <t>Renholdsrekvisita</t>
  </si>
  <si>
    <t>6420</t>
  </si>
  <si>
    <t>Leie datasystemer</t>
  </si>
  <si>
    <t>6440</t>
  </si>
  <si>
    <t>Leie transportmidler</t>
  </si>
  <si>
    <t>6540</t>
  </si>
  <si>
    <t>Inventar</t>
  </si>
  <si>
    <t>6550</t>
  </si>
  <si>
    <t>Driftsmateriale</t>
  </si>
  <si>
    <t>6600</t>
  </si>
  <si>
    <t>Reparasjon og vedlikehold bygninger</t>
  </si>
  <si>
    <t>6610</t>
  </si>
  <si>
    <t>Reparasjon og vedlikehold kunstgress</t>
  </si>
  <si>
    <t>6620</t>
  </si>
  <si>
    <t>Reparasjon og vedlikehold utstyr</t>
  </si>
  <si>
    <t>6690</t>
  </si>
  <si>
    <t>Reparasjon og vedlikehold annet</t>
  </si>
  <si>
    <t>6700</t>
  </si>
  <si>
    <t>Revisjons- og regnskapshonorar</t>
  </si>
  <si>
    <t>6703</t>
  </si>
  <si>
    <t>Honorar konsulentoppdrag</t>
  </si>
  <si>
    <t>6800</t>
  </si>
  <si>
    <t>Kontorrekvisita</t>
  </si>
  <si>
    <t>6810</t>
  </si>
  <si>
    <t>Kopiering Trykking</t>
  </si>
  <si>
    <t>6840</t>
  </si>
  <si>
    <t>Aviser, tidsskrifter, bøker o.l.</t>
  </si>
  <si>
    <t>6860</t>
  </si>
  <si>
    <t>Møte, kurs, oppdatering o.l.</t>
  </si>
  <si>
    <t>6900</t>
  </si>
  <si>
    <t>Telefon</t>
  </si>
  <si>
    <t>6910</t>
  </si>
  <si>
    <t>Kantinekostnad Akademiet</t>
  </si>
  <si>
    <t>6912</t>
  </si>
  <si>
    <t>Gebyr på AKA innbetalinger</t>
  </si>
  <si>
    <t>7000</t>
  </si>
  <si>
    <t>Drivstoff</t>
  </si>
  <si>
    <t>7090</t>
  </si>
  <si>
    <t>Annen kostnad transportmidler</t>
  </si>
  <si>
    <t>7140</t>
  </si>
  <si>
    <t>Reisekostnad, ikke oppgavepliktig</t>
  </si>
  <si>
    <t>7320</t>
  </si>
  <si>
    <t>Reklamekostnad</t>
  </si>
  <si>
    <t>7360</t>
  </si>
  <si>
    <t>Sponsorkostnader, ikke fradragsberettiget</t>
  </si>
  <si>
    <t>7400</t>
  </si>
  <si>
    <t>Kontingent, fradragsberettiget</t>
  </si>
  <si>
    <t>7420</t>
  </si>
  <si>
    <t>Premier</t>
  </si>
  <si>
    <t>7500</t>
  </si>
  <si>
    <t>Forsikringspremie</t>
  </si>
  <si>
    <t>7501</t>
  </si>
  <si>
    <t>Lagforsikringer</t>
  </si>
  <si>
    <t>7700</t>
  </si>
  <si>
    <t>sosiale tiltak lag</t>
  </si>
  <si>
    <t>7710</t>
  </si>
  <si>
    <t>Styre- og bedriftsforsamlingsmøter</t>
  </si>
  <si>
    <t>7740</t>
  </si>
  <si>
    <t>Øresavrunding</t>
  </si>
  <si>
    <t>7830</t>
  </si>
  <si>
    <t>Tap på fordringer</t>
  </si>
  <si>
    <t>Sum driftskostnader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</si>
</sst>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kr&quot;\ * #,##0.00_ ;_ &quot;kr&quot;\ * \-#,##0.00_ ;_ &quot;kr&quot;\ * &quot;-&quot;??_ ;_ @_ "/>
    <numFmt numFmtId="43" formatCode="_ * #,##0.00_ ;_ * \-#,##0.00_ ;_ * &quot;-&quot;??_ ;_ @_ 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3.5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 applyBorder="0"/>
  </cellStyleXfs>
  <cellXfs count="77">
    <xf numFmtId="0" fontId="0" fillId="0" borderId="0" xfId="0"/>
    <xf numFmtId="44" fontId="0" fillId="0" borderId="1" xfId="1" applyFont="1" applyBorder="1"/>
    <xf numFmtId="0" fontId="0" fillId="0" borderId="1" xfId="0" applyBorder="1"/>
    <xf numFmtId="9" fontId="0" fillId="0" borderId="1" xfId="2" applyFont="1" applyBorder="1"/>
    <xf numFmtId="0" fontId="2" fillId="0" borderId="1" xfId="0" applyFont="1" applyBorder="1" applyAlignment="1">
      <alignment horizontal="center" vertical="center" wrapText="1"/>
    </xf>
    <xf numFmtId="0" fontId="5" fillId="0" borderId="1" xfId="3" applyFont="1" applyBorder="1"/>
    <xf numFmtId="0" fontId="5" fillId="0" borderId="1" xfId="3" applyFont="1" applyBorder="1" applyAlignment="1">
      <alignment horizontal="left"/>
    </xf>
    <xf numFmtId="49" fontId="5" fillId="0" borderId="1" xfId="3" applyNumberFormat="1" applyFont="1" applyBorder="1" applyAlignment="1">
      <alignment vertical="top"/>
    </xf>
    <xf numFmtId="4" fontId="5" fillId="0" borderId="1" xfId="3" applyNumberFormat="1" applyFont="1" applyBorder="1" applyAlignment="1">
      <alignment vertical="top"/>
    </xf>
    <xf numFmtId="49" fontId="4" fillId="0" borderId="1" xfId="3" applyNumberFormat="1" applyBorder="1" applyAlignment="1">
      <alignment vertical="top"/>
    </xf>
    <xf numFmtId="4" fontId="4" fillId="0" borderId="1" xfId="3" applyNumberFormat="1" applyBorder="1" applyAlignment="1">
      <alignment vertical="top"/>
    </xf>
    <xf numFmtId="0" fontId="3" fillId="0" borderId="3" xfId="0" applyFont="1" applyBorder="1" applyAlignment="1">
      <alignment vertical="center"/>
    </xf>
    <xf numFmtId="44" fontId="0" fillId="0" borderId="4" xfId="1" applyFont="1" applyBorder="1"/>
    <xf numFmtId="0" fontId="0" fillId="0" borderId="4" xfId="0" applyBorder="1"/>
    <xf numFmtId="9" fontId="0" fillId="0" borderId="4" xfId="2" applyFont="1" applyBorder="1"/>
    <xf numFmtId="9" fontId="0" fillId="0" borderId="5" xfId="2" applyFont="1" applyBorder="1"/>
    <xf numFmtId="0" fontId="3" fillId="0" borderId="6" xfId="0" applyFont="1" applyBorder="1" applyAlignment="1">
      <alignment vertical="center"/>
    </xf>
    <xf numFmtId="44" fontId="0" fillId="0" borderId="7" xfId="1" applyFont="1" applyBorder="1"/>
    <xf numFmtId="0" fontId="0" fillId="0" borderId="6" xfId="0" applyBorder="1"/>
    <xf numFmtId="0" fontId="2" fillId="0" borderId="7" xfId="0" applyFont="1" applyBorder="1" applyAlignment="1">
      <alignment horizontal="center" vertical="center" wrapText="1"/>
    </xf>
    <xf numFmtId="0" fontId="0" fillId="0" borderId="7" xfId="0" applyBorder="1"/>
    <xf numFmtId="0" fontId="5" fillId="0" borderId="6" xfId="3" applyFont="1" applyBorder="1"/>
    <xf numFmtId="0" fontId="5" fillId="0" borderId="7" xfId="3" applyFont="1" applyBorder="1"/>
    <xf numFmtId="49" fontId="5" fillId="0" borderId="6" xfId="3" applyNumberFormat="1" applyFont="1" applyBorder="1" applyAlignment="1">
      <alignment vertical="top"/>
    </xf>
    <xf numFmtId="4" fontId="5" fillId="0" borderId="7" xfId="3" applyNumberFormat="1" applyFont="1" applyBorder="1" applyAlignment="1">
      <alignment vertical="top"/>
    </xf>
    <xf numFmtId="49" fontId="4" fillId="0" borderId="6" xfId="3" applyNumberFormat="1" applyBorder="1" applyAlignment="1">
      <alignment vertical="top"/>
    </xf>
    <xf numFmtId="4" fontId="4" fillId="0" borderId="7" xfId="3" applyNumberFormat="1" applyBorder="1" applyAlignment="1">
      <alignment vertical="top"/>
    </xf>
    <xf numFmtId="9" fontId="0" fillId="0" borderId="7" xfId="2" applyFont="1" applyBorder="1"/>
    <xf numFmtId="0" fontId="2" fillId="0" borderId="6" xfId="0" applyFont="1" applyBorder="1" applyAlignment="1">
      <alignment horizontal="center" vertical="center" wrapText="1"/>
    </xf>
    <xf numFmtId="49" fontId="5" fillId="0" borderId="8" xfId="3" applyNumberFormat="1" applyFont="1" applyBorder="1" applyAlignment="1">
      <alignment vertical="top"/>
    </xf>
    <xf numFmtId="49" fontId="5" fillId="0" borderId="9" xfId="3" applyNumberFormat="1" applyFont="1" applyBorder="1" applyAlignment="1">
      <alignment vertical="top"/>
    </xf>
    <xf numFmtId="4" fontId="5" fillId="0" borderId="9" xfId="3" applyNumberFormat="1" applyFont="1" applyBorder="1" applyAlignment="1">
      <alignment vertical="top"/>
    </xf>
    <xf numFmtId="4" fontId="5" fillId="0" borderId="10" xfId="3" applyNumberFormat="1" applyFont="1" applyBorder="1" applyAlignment="1">
      <alignment vertical="top"/>
    </xf>
    <xf numFmtId="0" fontId="0" fillId="0" borderId="3" xfId="0" applyBorder="1"/>
    <xf numFmtId="0" fontId="0" fillId="0" borderId="5" xfId="0" applyBorder="1"/>
    <xf numFmtId="1" fontId="0" fillId="0" borderId="6" xfId="0" applyNumberFormat="1" applyBorder="1"/>
    <xf numFmtId="0" fontId="0" fillId="0" borderId="11" xfId="0" applyBorder="1"/>
    <xf numFmtId="0" fontId="0" fillId="0" borderId="12" xfId="0" applyBorder="1"/>
    <xf numFmtId="43" fontId="0" fillId="0" borderId="12" xfId="0" applyNumberForma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44" fontId="0" fillId="0" borderId="6" xfId="1" applyFont="1" applyBorder="1"/>
    <xf numFmtId="44" fontId="4" fillId="0" borderId="1" xfId="1" applyFont="1" applyBorder="1" applyAlignment="1">
      <alignment vertical="top"/>
    </xf>
    <xf numFmtId="44" fontId="0" fillId="0" borderId="17" xfId="1" applyFont="1" applyBorder="1"/>
    <xf numFmtId="44" fontId="0" fillId="0" borderId="2" xfId="1" applyFont="1" applyBorder="1"/>
    <xf numFmtId="0" fontId="0" fillId="0" borderId="19" xfId="0" applyBorder="1"/>
    <xf numFmtId="44" fontId="0" fillId="0" borderId="12" xfId="1" applyFont="1" applyBorder="1"/>
    <xf numFmtId="44" fontId="4" fillId="0" borderId="6" xfId="1" applyFont="1" applyBorder="1" applyAlignment="1">
      <alignment vertical="top"/>
    </xf>
    <xf numFmtId="44" fontId="4" fillId="0" borderId="7" xfId="1" applyFont="1" applyBorder="1" applyAlignment="1">
      <alignment vertical="top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43" fontId="0" fillId="0" borderId="19" xfId="0" applyNumberFormat="1" applyBorder="1"/>
    <xf numFmtId="4" fontId="4" fillId="0" borderId="14" xfId="3" applyNumberFormat="1" applyBorder="1" applyAlignment="1">
      <alignment vertical="top"/>
    </xf>
    <xf numFmtId="43" fontId="0" fillId="0" borderId="24" xfId="0" applyNumberFormat="1" applyBorder="1"/>
    <xf numFmtId="4" fontId="4" fillId="0" borderId="16" xfId="3" applyNumberFormat="1" applyBorder="1" applyAlignment="1">
      <alignment vertical="top"/>
    </xf>
    <xf numFmtId="43" fontId="0" fillId="0" borderId="25" xfId="0" applyNumberFormat="1" applyBorder="1"/>
    <xf numFmtId="43" fontId="0" fillId="0" borderId="26" xfId="0" applyNumberFormat="1" applyBorder="1"/>
    <xf numFmtId="4" fontId="0" fillId="0" borderId="17" xfId="0" applyNumberFormat="1" applyBorder="1"/>
    <xf numFmtId="4" fontId="0" fillId="0" borderId="18" xfId="0" applyNumberFormat="1" applyBorder="1"/>
    <xf numFmtId="43" fontId="0" fillId="0" borderId="27" xfId="0" applyNumberFormat="1" applyBorder="1"/>
    <xf numFmtId="0" fontId="0" fillId="0" borderId="28" xfId="0" applyBorder="1"/>
    <xf numFmtId="0" fontId="0" fillId="0" borderId="29" xfId="0" applyBorder="1"/>
    <xf numFmtId="17" fontId="2" fillId="0" borderId="3" xfId="0" applyNumberFormat="1" applyFont="1" applyBorder="1"/>
    <xf numFmtId="17" fontId="2" fillId="0" borderId="4" xfId="0" applyNumberFormat="1" applyFont="1" applyBorder="1"/>
    <xf numFmtId="17" fontId="2" fillId="0" borderId="5" xfId="0" applyNumberFormat="1" applyFont="1" applyBorder="1"/>
    <xf numFmtId="4" fontId="4" fillId="0" borderId="6" xfId="3" applyNumberFormat="1" applyBorder="1" applyAlignment="1">
      <alignment vertical="top"/>
    </xf>
    <xf numFmtId="4" fontId="4" fillId="0" borderId="13" xfId="3" applyNumberFormat="1" applyBorder="1" applyAlignment="1">
      <alignment vertical="top"/>
    </xf>
    <xf numFmtId="4" fontId="4" fillId="0" borderId="15" xfId="3" applyNumberFormat="1" applyBorder="1" applyAlignment="1">
      <alignment vertical="top"/>
    </xf>
    <xf numFmtId="0" fontId="4" fillId="0" borderId="1" xfId="3" applyBorder="1" applyAlignment="1">
      <alignment vertical="top"/>
    </xf>
    <xf numFmtId="0" fontId="0" fillId="0" borderId="30" xfId="0" applyBorder="1"/>
    <xf numFmtId="49" fontId="4" fillId="0" borderId="31" xfId="3" applyNumberFormat="1" applyFill="1" applyBorder="1" applyAlignment="1">
      <alignment vertical="top"/>
    </xf>
    <xf numFmtId="0" fontId="0" fillId="0" borderId="31" xfId="0" applyBorder="1"/>
    <xf numFmtId="44" fontId="0" fillId="0" borderId="26" xfId="0" applyNumberFormat="1" applyBorder="1"/>
  </cellXfs>
  <cellStyles count="4">
    <cellStyle name="Normal" xfId="0" builtinId="0"/>
    <cellStyle name="Normal 2" xfId="3" xr:uid="{37A449C5-344A-474F-9696-50CEA840E984}"/>
    <cellStyle name="Prosent" xfId="2" builtinId="5"/>
    <cellStyle name="Valuta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609E6-4B1B-44CD-BB9D-87D48AACE233}">
  <dimension ref="A1:AD108"/>
  <sheetViews>
    <sheetView tabSelected="1" zoomScale="84" workbookViewId="0">
      <pane xSplit="2" ySplit="5" topLeftCell="S97" activePane="bottomRight" state="frozen"/>
      <selection pane="topRight" activeCell="C1" sqref="C1"/>
      <selection pane="bottomLeft" activeCell="A6" sqref="A6"/>
      <selection pane="bottomRight" activeCell="A108" sqref="A108:AC108"/>
    </sheetView>
  </sheetViews>
  <sheetFormatPr baseColWidth="10" defaultRowHeight="14.5" x14ac:dyDescent="0.35"/>
  <cols>
    <col min="1" max="1" width="16.453125" bestFit="1" customWidth="1"/>
    <col min="2" max="2" width="32.54296875" bestFit="1" customWidth="1"/>
    <col min="3" max="3" width="13.54296875" customWidth="1"/>
    <col min="4" max="15" width="13.54296875" bestFit="1" customWidth="1"/>
    <col min="17" max="23" width="14.26953125" bestFit="1" customWidth="1"/>
    <col min="24" max="24" width="13.1796875" bestFit="1" customWidth="1"/>
    <col min="25" max="28" width="14.26953125" bestFit="1" customWidth="1"/>
    <col min="29" max="29" width="15.7265625" bestFit="1" customWidth="1"/>
    <col min="30" max="30" width="43.453125" customWidth="1"/>
    <col min="31" max="31" width="12" bestFit="1" customWidth="1"/>
  </cols>
  <sheetData>
    <row r="1" spans="1:30" ht="17.5" x14ac:dyDescent="0.35">
      <c r="A1" s="11" t="s">
        <v>0</v>
      </c>
      <c r="B1" s="12"/>
      <c r="C1" s="13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  <c r="Q1" s="33"/>
      <c r="R1" s="13"/>
      <c r="S1" s="13"/>
      <c r="T1" s="13"/>
      <c r="U1" s="13"/>
      <c r="V1" s="13"/>
      <c r="W1" s="13"/>
      <c r="X1" s="13"/>
      <c r="Y1" s="13"/>
      <c r="Z1" s="13"/>
      <c r="AA1" s="13"/>
      <c r="AB1" s="34"/>
      <c r="AC1" s="36"/>
      <c r="AD1" s="51"/>
    </row>
    <row r="2" spans="1:30" ht="17.5" x14ac:dyDescent="0.35">
      <c r="A2" s="16"/>
      <c r="B2" s="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7"/>
      <c r="Q2" s="18"/>
      <c r="R2" s="2"/>
      <c r="S2" s="2"/>
      <c r="T2" s="2"/>
      <c r="U2" s="2"/>
      <c r="V2" s="2"/>
      <c r="W2" s="2"/>
      <c r="X2" s="2"/>
      <c r="Y2" s="2"/>
      <c r="Z2" s="2"/>
      <c r="AA2" s="2"/>
      <c r="AB2" s="20"/>
      <c r="AC2" s="37"/>
      <c r="AD2" s="47"/>
    </row>
    <row r="3" spans="1:30" x14ac:dyDescent="0.35">
      <c r="A3" s="18"/>
      <c r="B3" s="2"/>
      <c r="C3" s="2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9"/>
      <c r="Q3" s="18"/>
      <c r="R3" s="2"/>
      <c r="S3" s="2"/>
      <c r="T3" s="2"/>
      <c r="U3" s="2"/>
      <c r="V3" s="2"/>
      <c r="W3" s="2"/>
      <c r="X3" s="2"/>
      <c r="Y3" s="2"/>
      <c r="Z3" s="2"/>
      <c r="AA3" s="2"/>
      <c r="AB3" s="20"/>
      <c r="AC3" s="37"/>
      <c r="AD3" s="47"/>
    </row>
    <row r="4" spans="1:30" ht="15" thickBot="1" x14ac:dyDescent="0.4">
      <c r="A4" s="18"/>
      <c r="B4" s="4" t="s">
        <v>1</v>
      </c>
      <c r="C4" s="4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0"/>
      <c r="Q4" s="39"/>
      <c r="R4" s="40"/>
      <c r="S4" s="40"/>
      <c r="T4" s="40"/>
      <c r="U4" s="40"/>
      <c r="V4" s="40"/>
      <c r="W4" s="40"/>
      <c r="X4" s="40"/>
      <c r="Y4" s="40"/>
      <c r="Z4" s="40"/>
      <c r="AA4" s="40"/>
      <c r="AB4" s="64"/>
      <c r="AC4" s="65"/>
      <c r="AD4" s="47"/>
    </row>
    <row r="5" spans="1:30" x14ac:dyDescent="0.35">
      <c r="A5" s="21" t="s">
        <v>6</v>
      </c>
      <c r="B5" s="5" t="s">
        <v>7</v>
      </c>
      <c r="C5" s="6" t="s">
        <v>8</v>
      </c>
      <c r="D5" s="5" t="s">
        <v>9</v>
      </c>
      <c r="E5" s="5" t="s">
        <v>10</v>
      </c>
      <c r="F5" s="5" t="s">
        <v>11</v>
      </c>
      <c r="G5" s="5" t="s">
        <v>12</v>
      </c>
      <c r="H5" s="5" t="s">
        <v>13</v>
      </c>
      <c r="I5" s="5" t="s">
        <v>14</v>
      </c>
      <c r="J5" s="5" t="s">
        <v>15</v>
      </c>
      <c r="K5" s="5" t="s">
        <v>16</v>
      </c>
      <c r="L5" s="5" t="s">
        <v>17</v>
      </c>
      <c r="M5" s="5" t="s">
        <v>18</v>
      </c>
      <c r="N5" s="5" t="s">
        <v>19</v>
      </c>
      <c r="O5" s="22" t="s">
        <v>20</v>
      </c>
      <c r="Q5" s="66">
        <v>46023</v>
      </c>
      <c r="R5" s="67">
        <v>46054</v>
      </c>
      <c r="S5" s="67">
        <v>46082</v>
      </c>
      <c r="T5" s="67">
        <v>46113</v>
      </c>
      <c r="U5" s="67">
        <v>46143</v>
      </c>
      <c r="V5" s="67">
        <v>46174</v>
      </c>
      <c r="W5" s="67">
        <v>46204</v>
      </c>
      <c r="X5" s="67">
        <v>46235</v>
      </c>
      <c r="Y5" s="67">
        <v>46266</v>
      </c>
      <c r="Z5" s="67">
        <v>46296</v>
      </c>
      <c r="AA5" s="67">
        <v>46327</v>
      </c>
      <c r="AB5" s="68">
        <v>46357</v>
      </c>
      <c r="AC5" s="36" t="s">
        <v>20</v>
      </c>
      <c r="AD5" s="47" t="s">
        <v>2</v>
      </c>
    </row>
    <row r="6" spans="1:30" x14ac:dyDescent="0.35">
      <c r="A6" s="23"/>
      <c r="B6" s="7" t="s">
        <v>21</v>
      </c>
      <c r="C6" s="8">
        <v>120858.34</v>
      </c>
      <c r="D6" s="8">
        <v>289720.82</v>
      </c>
      <c r="E6" s="8">
        <v>331237.75</v>
      </c>
      <c r="F6" s="8">
        <v>419185.35</v>
      </c>
      <c r="G6" s="8">
        <v>417948.17</v>
      </c>
      <c r="H6" s="8">
        <v>225470.16</v>
      </c>
      <c r="I6" s="8">
        <v>237916.32</v>
      </c>
      <c r="J6" s="8">
        <v>217826.13</v>
      </c>
      <c r="K6" s="8">
        <v>414189.9</v>
      </c>
      <c r="L6" s="8">
        <v>230691.28</v>
      </c>
      <c r="M6" s="8">
        <v>78506.789999999994</v>
      </c>
      <c r="N6" s="8">
        <v>172919.04000000001</v>
      </c>
      <c r="O6" s="24">
        <v>3156470.05</v>
      </c>
      <c r="Q6" s="35"/>
      <c r="R6" s="2"/>
      <c r="S6" s="2"/>
      <c r="T6" s="2"/>
      <c r="U6" s="2"/>
      <c r="V6" s="2"/>
      <c r="W6" s="2"/>
      <c r="X6" s="2"/>
      <c r="Y6" s="2"/>
      <c r="Z6" s="2"/>
      <c r="AA6" s="2"/>
      <c r="AB6" s="20"/>
      <c r="AC6" s="37"/>
      <c r="AD6" s="47"/>
    </row>
    <row r="7" spans="1:30" x14ac:dyDescent="0.35">
      <c r="A7" s="25" t="s">
        <v>22</v>
      </c>
      <c r="B7" s="9" t="s">
        <v>23</v>
      </c>
      <c r="C7" s="10">
        <v>83190</v>
      </c>
      <c r="D7" s="10">
        <v>256833</v>
      </c>
      <c r="E7" s="10">
        <v>204666</v>
      </c>
      <c r="F7" s="10">
        <v>32311</v>
      </c>
      <c r="G7" s="10">
        <v>102666</v>
      </c>
      <c r="H7" s="10">
        <v>6666</v>
      </c>
      <c r="I7" s="10">
        <v>6666</v>
      </c>
      <c r="J7" s="10">
        <v>196666</v>
      </c>
      <c r="K7" s="10">
        <v>1666</v>
      </c>
      <c r="L7" s="10">
        <v>206666</v>
      </c>
      <c r="M7" s="10">
        <v>1666</v>
      </c>
      <c r="N7" s="10">
        <v>52088</v>
      </c>
      <c r="O7" s="26">
        <v>1151750</v>
      </c>
      <c r="Q7" s="43"/>
      <c r="R7" s="1">
        <v>785000</v>
      </c>
      <c r="S7" s="1">
        <v>300000</v>
      </c>
      <c r="T7" s="1"/>
      <c r="U7" s="1"/>
      <c r="V7" s="1"/>
      <c r="W7" s="1"/>
      <c r="X7" s="1"/>
      <c r="Y7" s="1"/>
      <c r="Z7" s="1">
        <v>440000</v>
      </c>
      <c r="AA7" s="1"/>
      <c r="AB7" s="17"/>
      <c r="AC7" s="48">
        <f>SUM(Q7:AB7)</f>
        <v>1525000</v>
      </c>
      <c r="AD7" s="47"/>
    </row>
    <row r="8" spans="1:30" x14ac:dyDescent="0.35">
      <c r="A8" s="25" t="s">
        <v>24</v>
      </c>
      <c r="B8" s="9" t="s">
        <v>25</v>
      </c>
      <c r="C8" s="10"/>
      <c r="D8" s="10"/>
      <c r="E8" s="10">
        <v>25780</v>
      </c>
      <c r="F8" s="10">
        <v>5200</v>
      </c>
      <c r="G8" s="10">
        <v>10000</v>
      </c>
      <c r="H8" s="10">
        <v>20000</v>
      </c>
      <c r="I8" s="10"/>
      <c r="J8" s="10"/>
      <c r="K8" s="10">
        <v>2800</v>
      </c>
      <c r="L8" s="10"/>
      <c r="M8" s="10">
        <v>1400</v>
      </c>
      <c r="N8" s="10"/>
      <c r="O8" s="26">
        <v>65180</v>
      </c>
      <c r="Q8" s="43"/>
      <c r="R8" s="1"/>
      <c r="S8" s="1"/>
      <c r="T8" s="1"/>
      <c r="U8" s="1"/>
      <c r="V8" s="1"/>
      <c r="W8" s="1"/>
      <c r="X8" s="1"/>
      <c r="Y8" s="1"/>
      <c r="Z8" s="1"/>
      <c r="AA8" s="1"/>
      <c r="AB8" s="17"/>
      <c r="AC8" s="48">
        <f t="shared" ref="AC8:AC71" si="0">SUM(Q8:AB8)</f>
        <v>0</v>
      </c>
      <c r="AD8" s="47"/>
    </row>
    <row r="9" spans="1:30" x14ac:dyDescent="0.35">
      <c r="A9" s="25" t="s">
        <v>26</v>
      </c>
      <c r="B9" s="9" t="s">
        <v>27</v>
      </c>
      <c r="C9" s="10"/>
      <c r="D9" s="10"/>
      <c r="E9" s="10">
        <v>138</v>
      </c>
      <c r="F9" s="10"/>
      <c r="G9" s="10"/>
      <c r="H9" s="10"/>
      <c r="I9" s="10"/>
      <c r="J9" s="10"/>
      <c r="K9" s="10"/>
      <c r="L9" s="10"/>
      <c r="M9" s="10"/>
      <c r="N9" s="10"/>
      <c r="O9" s="26">
        <v>138</v>
      </c>
      <c r="Q9" s="43"/>
      <c r="R9" s="1"/>
      <c r="S9" s="1"/>
      <c r="T9" s="1"/>
      <c r="U9" s="1"/>
      <c r="V9" s="1"/>
      <c r="W9" s="1"/>
      <c r="X9" s="1"/>
      <c r="Y9" s="1"/>
      <c r="Z9" s="1"/>
      <c r="AA9" s="1"/>
      <c r="AB9" s="17"/>
      <c r="AC9" s="48">
        <f t="shared" si="0"/>
        <v>0</v>
      </c>
      <c r="AD9" s="47"/>
    </row>
    <row r="10" spans="1:30" x14ac:dyDescent="0.35">
      <c r="A10" s="25" t="s">
        <v>28</v>
      </c>
      <c r="B10" s="9" t="s">
        <v>29</v>
      </c>
      <c r="C10" s="10"/>
      <c r="D10" s="10"/>
      <c r="E10" s="10">
        <v>12500</v>
      </c>
      <c r="F10" s="10"/>
      <c r="G10" s="10"/>
      <c r="H10" s="10"/>
      <c r="I10" s="10"/>
      <c r="J10" s="10"/>
      <c r="K10" s="10"/>
      <c r="L10" s="10"/>
      <c r="M10" s="10"/>
      <c r="N10" s="10"/>
      <c r="O10" s="26">
        <v>12500</v>
      </c>
      <c r="Q10" s="43"/>
      <c r="R10" s="1"/>
      <c r="S10" s="1"/>
      <c r="T10" s="1"/>
      <c r="U10" s="1"/>
      <c r="V10" s="1"/>
      <c r="W10" s="1"/>
      <c r="X10" s="1"/>
      <c r="Y10" s="1"/>
      <c r="Z10" s="1"/>
      <c r="AA10" s="1"/>
      <c r="AB10" s="17"/>
      <c r="AC10" s="48">
        <f t="shared" si="0"/>
        <v>0</v>
      </c>
      <c r="AD10" s="47"/>
    </row>
    <row r="11" spans="1:30" x14ac:dyDescent="0.35">
      <c r="A11" s="25" t="s">
        <v>30</v>
      </c>
      <c r="B11" s="9" t="s">
        <v>31</v>
      </c>
      <c r="C11" s="10">
        <v>2668.34</v>
      </c>
      <c r="D11" s="10">
        <v>24233.82</v>
      </c>
      <c r="E11" s="10">
        <v>19653.75</v>
      </c>
      <c r="F11" s="10">
        <v>21325.98</v>
      </c>
      <c r="G11" s="10">
        <v>24852.13</v>
      </c>
      <c r="H11" s="10">
        <v>28254.16</v>
      </c>
      <c r="I11" s="10">
        <v>700.32</v>
      </c>
      <c r="J11" s="10">
        <v>15794.13</v>
      </c>
      <c r="K11" s="10">
        <v>21621.9</v>
      </c>
      <c r="L11" s="10">
        <v>14025.28</v>
      </c>
      <c r="M11" s="10">
        <v>10240.790000000001</v>
      </c>
      <c r="N11" s="10">
        <v>1404.93</v>
      </c>
      <c r="O11" s="26">
        <v>184775.53</v>
      </c>
      <c r="Q11" s="43">
        <v>3000</v>
      </c>
      <c r="R11" s="43">
        <v>25000</v>
      </c>
      <c r="S11" s="43">
        <v>20000</v>
      </c>
      <c r="T11" s="43">
        <v>22000</v>
      </c>
      <c r="U11" s="43">
        <v>25000</v>
      </c>
      <c r="V11" s="43">
        <v>30000</v>
      </c>
      <c r="W11" s="43">
        <v>1000</v>
      </c>
      <c r="X11" s="43">
        <v>16000</v>
      </c>
      <c r="Y11" s="43">
        <v>22000</v>
      </c>
      <c r="Z11" s="43">
        <v>14000</v>
      </c>
      <c r="AA11" s="43">
        <v>10000</v>
      </c>
      <c r="AB11" s="48">
        <v>2000</v>
      </c>
      <c r="AC11" s="48">
        <f t="shared" si="0"/>
        <v>190000</v>
      </c>
      <c r="AD11" s="47"/>
    </row>
    <row r="12" spans="1:30" x14ac:dyDescent="0.35">
      <c r="A12" s="25" t="s">
        <v>32</v>
      </c>
      <c r="B12" s="9" t="s">
        <v>33</v>
      </c>
      <c r="C12" s="10">
        <v>35000</v>
      </c>
      <c r="D12" s="10">
        <v>500</v>
      </c>
      <c r="E12" s="10">
        <v>1500</v>
      </c>
      <c r="F12" s="10">
        <v>33763</v>
      </c>
      <c r="G12" s="10">
        <v>59000</v>
      </c>
      <c r="H12" s="10"/>
      <c r="I12" s="10">
        <v>21000</v>
      </c>
      <c r="J12" s="10">
        <v>0</v>
      </c>
      <c r="K12" s="10"/>
      <c r="L12" s="10"/>
      <c r="M12" s="10"/>
      <c r="N12" s="10">
        <v>11200</v>
      </c>
      <c r="O12" s="26">
        <v>161963</v>
      </c>
      <c r="Q12" s="49">
        <v>55000</v>
      </c>
      <c r="R12" s="44">
        <v>500</v>
      </c>
      <c r="S12" s="44">
        <v>1500</v>
      </c>
      <c r="T12" s="44">
        <v>33763</v>
      </c>
      <c r="U12" s="44">
        <v>59000</v>
      </c>
      <c r="V12" s="44"/>
      <c r="W12" s="44">
        <v>21000</v>
      </c>
      <c r="X12" s="44">
        <v>0</v>
      </c>
      <c r="Y12" s="44"/>
      <c r="Z12" s="44"/>
      <c r="AA12" s="44"/>
      <c r="AB12" s="50">
        <v>11200</v>
      </c>
      <c r="AC12" s="48">
        <f t="shared" si="0"/>
        <v>181963</v>
      </c>
      <c r="AD12" s="47"/>
    </row>
    <row r="13" spans="1:30" x14ac:dyDescent="0.35">
      <c r="A13" s="25" t="s">
        <v>34</v>
      </c>
      <c r="B13" s="9" t="s">
        <v>35</v>
      </c>
      <c r="C13" s="10"/>
      <c r="D13" s="10">
        <v>654</v>
      </c>
      <c r="E13" s="10"/>
      <c r="F13" s="10">
        <v>300335.37</v>
      </c>
      <c r="G13" s="10"/>
      <c r="H13" s="10">
        <v>600</v>
      </c>
      <c r="I13" s="10"/>
      <c r="J13" s="10"/>
      <c r="K13" s="10"/>
      <c r="L13" s="10"/>
      <c r="M13" s="10"/>
      <c r="N13" s="10"/>
      <c r="O13" s="26">
        <v>301589.37</v>
      </c>
      <c r="Q13" s="49"/>
      <c r="R13" s="44">
        <v>654</v>
      </c>
      <c r="S13" s="44"/>
      <c r="T13" s="44">
        <v>300335.37</v>
      </c>
      <c r="U13" s="44"/>
      <c r="V13" s="44">
        <v>600</v>
      </c>
      <c r="W13" s="44"/>
      <c r="X13" s="44"/>
      <c r="Y13" s="44"/>
      <c r="Z13" s="44"/>
      <c r="AA13" s="44"/>
      <c r="AB13" s="50"/>
      <c r="AC13" s="48">
        <f t="shared" si="0"/>
        <v>301589.37</v>
      </c>
      <c r="AD13" s="47"/>
    </row>
    <row r="14" spans="1:30" x14ac:dyDescent="0.35">
      <c r="A14" s="25" t="s">
        <v>36</v>
      </c>
      <c r="B14" s="9" t="s">
        <v>37</v>
      </c>
      <c r="C14" s="10"/>
      <c r="D14" s="10"/>
      <c r="E14" s="10"/>
      <c r="F14" s="10"/>
      <c r="G14" s="10">
        <v>1500</v>
      </c>
      <c r="H14" s="10">
        <v>8050</v>
      </c>
      <c r="I14" s="10">
        <v>9550</v>
      </c>
      <c r="J14" s="10"/>
      <c r="K14" s="10"/>
      <c r="L14" s="10"/>
      <c r="M14" s="10">
        <v>1200</v>
      </c>
      <c r="N14" s="10">
        <v>-520</v>
      </c>
      <c r="O14" s="26">
        <v>19780</v>
      </c>
      <c r="Q14" s="43"/>
      <c r="R14" s="1"/>
      <c r="S14" s="1"/>
      <c r="T14" s="1"/>
      <c r="U14" s="1"/>
      <c r="V14" s="1"/>
      <c r="W14" s="1"/>
      <c r="X14" s="1"/>
      <c r="Y14" s="1"/>
      <c r="Z14" s="1"/>
      <c r="AA14" s="1"/>
      <c r="AB14" s="17"/>
      <c r="AC14" s="48">
        <f t="shared" si="0"/>
        <v>0</v>
      </c>
      <c r="AD14" s="47"/>
    </row>
    <row r="15" spans="1:30" x14ac:dyDescent="0.35">
      <c r="A15" s="25" t="s">
        <v>38</v>
      </c>
      <c r="B15" s="9" t="s">
        <v>39</v>
      </c>
      <c r="C15" s="10"/>
      <c r="D15" s="10"/>
      <c r="E15" s="10">
        <v>38925</v>
      </c>
      <c r="F15" s="10"/>
      <c r="G15" s="10"/>
      <c r="H15" s="10"/>
      <c r="I15" s="10"/>
      <c r="J15" s="10"/>
      <c r="K15" s="10">
        <v>-2595</v>
      </c>
      <c r="L15" s="10"/>
      <c r="M15" s="10">
        <v>14000</v>
      </c>
      <c r="N15" s="10">
        <v>0</v>
      </c>
      <c r="O15" s="26">
        <v>50330</v>
      </c>
      <c r="Q15" s="49"/>
      <c r="R15" s="44"/>
      <c r="S15" s="44">
        <v>38925</v>
      </c>
      <c r="T15" s="44"/>
      <c r="U15" s="44"/>
      <c r="V15" s="44"/>
      <c r="W15" s="44"/>
      <c r="X15" s="44"/>
      <c r="Y15" s="44"/>
      <c r="Z15" s="44"/>
      <c r="AA15" s="44">
        <v>14000</v>
      </c>
      <c r="AB15" s="50">
        <v>0</v>
      </c>
      <c r="AC15" s="48">
        <f t="shared" si="0"/>
        <v>52925</v>
      </c>
      <c r="AD15" s="47"/>
    </row>
    <row r="16" spans="1:30" x14ac:dyDescent="0.35">
      <c r="A16" s="25" t="s">
        <v>40</v>
      </c>
      <c r="B16" s="9" t="s">
        <v>41</v>
      </c>
      <c r="C16" s="10"/>
      <c r="D16" s="10"/>
      <c r="E16" s="10">
        <v>28075</v>
      </c>
      <c r="F16" s="10"/>
      <c r="G16" s="10">
        <v>14000</v>
      </c>
      <c r="H16" s="10">
        <v>161900</v>
      </c>
      <c r="I16" s="10"/>
      <c r="J16" s="10"/>
      <c r="K16" s="10">
        <v>283347</v>
      </c>
      <c r="L16" s="10">
        <v>10000</v>
      </c>
      <c r="M16" s="10"/>
      <c r="N16" s="10"/>
      <c r="O16" s="26">
        <v>497322</v>
      </c>
      <c r="Q16" s="49"/>
      <c r="R16" s="44"/>
      <c r="S16" s="44">
        <v>28075</v>
      </c>
      <c r="T16" s="44"/>
      <c r="U16" s="44">
        <v>14000</v>
      </c>
      <c r="V16" s="44">
        <v>161900</v>
      </c>
      <c r="W16" s="44"/>
      <c r="X16" s="44"/>
      <c r="Y16" s="44">
        <v>283347</v>
      </c>
      <c r="Z16" s="44">
        <v>10000</v>
      </c>
      <c r="AA16" s="44"/>
      <c r="AB16" s="50"/>
      <c r="AC16" s="48">
        <f t="shared" si="0"/>
        <v>497322</v>
      </c>
      <c r="AD16" s="47"/>
    </row>
    <row r="17" spans="1:30" x14ac:dyDescent="0.35">
      <c r="A17" s="25" t="s">
        <v>42</v>
      </c>
      <c r="B17" s="9" t="s">
        <v>43</v>
      </c>
      <c r="C17" s="10"/>
      <c r="D17" s="10">
        <v>7500</v>
      </c>
      <c r="E17" s="10"/>
      <c r="F17" s="10">
        <v>26250</v>
      </c>
      <c r="G17" s="10">
        <v>100000</v>
      </c>
      <c r="H17" s="10"/>
      <c r="I17" s="10">
        <v>200000</v>
      </c>
      <c r="J17" s="10">
        <v>5366</v>
      </c>
      <c r="K17" s="10">
        <v>693.5</v>
      </c>
      <c r="L17" s="10"/>
      <c r="M17" s="10">
        <v>50000</v>
      </c>
      <c r="N17" s="10"/>
      <c r="O17" s="26">
        <v>389809.5</v>
      </c>
      <c r="Q17" s="49"/>
      <c r="R17" s="44">
        <v>7500</v>
      </c>
      <c r="S17" s="44"/>
      <c r="T17" s="44">
        <v>26250</v>
      </c>
      <c r="U17" s="44">
        <v>100000</v>
      </c>
      <c r="V17" s="44"/>
      <c r="W17" s="44">
        <v>200000</v>
      </c>
      <c r="X17" s="44">
        <v>5366</v>
      </c>
      <c r="Y17" s="44">
        <v>693.5</v>
      </c>
      <c r="Z17" s="44"/>
      <c r="AA17" s="44">
        <v>50000</v>
      </c>
      <c r="AB17" s="50"/>
      <c r="AC17" s="48">
        <f t="shared" si="0"/>
        <v>389809.5</v>
      </c>
      <c r="AD17" s="47"/>
    </row>
    <row r="18" spans="1:30" x14ac:dyDescent="0.35">
      <c r="A18" s="25" t="s">
        <v>44</v>
      </c>
      <c r="B18" s="9" t="s">
        <v>45</v>
      </c>
      <c r="C18" s="10"/>
      <c r="D18" s="10"/>
      <c r="E18" s="10"/>
      <c r="F18" s="10"/>
      <c r="G18" s="10">
        <v>105930.04</v>
      </c>
      <c r="H18" s="10"/>
      <c r="I18" s="10"/>
      <c r="J18" s="10"/>
      <c r="K18" s="10">
        <v>106656.5</v>
      </c>
      <c r="L18" s="10"/>
      <c r="M18" s="10"/>
      <c r="N18" s="10">
        <v>108746.11</v>
      </c>
      <c r="O18" s="26">
        <v>321332.65000000002</v>
      </c>
      <c r="Q18" s="49"/>
      <c r="R18" s="44"/>
      <c r="S18" s="44"/>
      <c r="T18" s="44"/>
      <c r="U18" s="44">
        <v>105930.04</v>
      </c>
      <c r="V18" s="44"/>
      <c r="W18" s="44"/>
      <c r="X18" s="44"/>
      <c r="Y18" s="44">
        <v>106656.5</v>
      </c>
      <c r="Z18" s="44"/>
      <c r="AA18" s="44"/>
      <c r="AB18" s="50">
        <v>108746.11</v>
      </c>
      <c r="AC18" s="48">
        <f t="shared" si="0"/>
        <v>321332.64999999997</v>
      </c>
      <c r="AD18" s="47"/>
    </row>
    <row r="19" spans="1:30" x14ac:dyDescent="0.35">
      <c r="A19" s="23"/>
      <c r="B19" s="7" t="s">
        <v>46</v>
      </c>
      <c r="C19" s="8">
        <v>85831.84</v>
      </c>
      <c r="D19" s="8">
        <v>104852.76</v>
      </c>
      <c r="E19" s="8">
        <v>92029.2</v>
      </c>
      <c r="F19" s="8">
        <v>414888.95</v>
      </c>
      <c r="G19" s="8">
        <v>180350</v>
      </c>
      <c r="H19" s="8">
        <v>377475</v>
      </c>
      <c r="I19" s="8">
        <v>131315.01999999999</v>
      </c>
      <c r="J19" s="8">
        <v>26016.5</v>
      </c>
      <c r="K19" s="8">
        <v>67337.5</v>
      </c>
      <c r="L19" s="8">
        <v>110863.87</v>
      </c>
      <c r="M19" s="8">
        <v>117762.5</v>
      </c>
      <c r="N19" s="8">
        <v>484827.31</v>
      </c>
      <c r="O19" s="24">
        <v>2193550.4500000002</v>
      </c>
      <c r="Q19" s="43"/>
      <c r="R19" s="1"/>
      <c r="S19" s="1"/>
      <c r="T19" s="1"/>
      <c r="U19" s="1"/>
      <c r="V19" s="1"/>
      <c r="W19" s="1"/>
      <c r="X19" s="1"/>
      <c r="Y19" s="1"/>
      <c r="Z19" s="1"/>
      <c r="AA19" s="1"/>
      <c r="AB19" s="17"/>
      <c r="AC19" s="48">
        <f t="shared" si="0"/>
        <v>0</v>
      </c>
      <c r="AD19" s="47"/>
    </row>
    <row r="20" spans="1:30" x14ac:dyDescent="0.35">
      <c r="A20" s="25" t="s">
        <v>47</v>
      </c>
      <c r="B20" s="9" t="s">
        <v>48</v>
      </c>
      <c r="C20" s="10">
        <v>5500</v>
      </c>
      <c r="D20" s="10">
        <v>10000</v>
      </c>
      <c r="E20" s="10">
        <v>12500</v>
      </c>
      <c r="F20" s="10">
        <v>13000</v>
      </c>
      <c r="G20" s="10">
        <v>11000</v>
      </c>
      <c r="H20" s="10">
        <v>24000</v>
      </c>
      <c r="I20" s="10">
        <v>0</v>
      </c>
      <c r="J20" s="10">
        <v>3500</v>
      </c>
      <c r="K20" s="10">
        <v>34000</v>
      </c>
      <c r="L20" s="10">
        <v>8000</v>
      </c>
      <c r="M20" s="10">
        <v>8000</v>
      </c>
      <c r="N20" s="10">
        <v>1500</v>
      </c>
      <c r="O20" s="26">
        <v>131000</v>
      </c>
      <c r="Q20" s="49">
        <v>10000</v>
      </c>
      <c r="R20" s="44">
        <v>10000</v>
      </c>
      <c r="S20" s="44">
        <v>12500</v>
      </c>
      <c r="T20" s="44">
        <v>13000</v>
      </c>
      <c r="U20" s="44">
        <v>11000</v>
      </c>
      <c r="V20" s="44">
        <v>24000</v>
      </c>
      <c r="W20" s="44">
        <v>0</v>
      </c>
      <c r="X20" s="44">
        <v>3500</v>
      </c>
      <c r="Y20" s="44">
        <v>34000</v>
      </c>
      <c r="Z20" s="44">
        <v>8000</v>
      </c>
      <c r="AA20" s="44">
        <v>8000</v>
      </c>
      <c r="AB20" s="50">
        <v>1500</v>
      </c>
      <c r="AC20" s="48">
        <f t="shared" si="0"/>
        <v>135500</v>
      </c>
      <c r="AD20" s="47"/>
    </row>
    <row r="21" spans="1:30" x14ac:dyDescent="0.35">
      <c r="A21" s="25" t="s">
        <v>49</v>
      </c>
      <c r="B21" s="9" t="s">
        <v>50</v>
      </c>
      <c r="C21" s="10">
        <v>77243.839999999997</v>
      </c>
      <c r="D21" s="10">
        <v>21205.759999999998</v>
      </c>
      <c r="E21" s="10">
        <v>4140.7</v>
      </c>
      <c r="F21" s="10">
        <v>223057.02</v>
      </c>
      <c r="G21" s="10">
        <v>31550</v>
      </c>
      <c r="H21" s="10">
        <v>49725</v>
      </c>
      <c r="I21" s="10">
        <v>8340.0499999999993</v>
      </c>
      <c r="J21" s="10">
        <v>3154</v>
      </c>
      <c r="K21" s="10">
        <v>4800</v>
      </c>
      <c r="L21" s="10"/>
      <c r="M21" s="10">
        <v>1200</v>
      </c>
      <c r="N21" s="10">
        <v>18815.3</v>
      </c>
      <c r="O21" s="26">
        <v>443231.67</v>
      </c>
      <c r="Q21" s="49">
        <v>19000</v>
      </c>
      <c r="R21" s="44">
        <v>21205.759999999998</v>
      </c>
      <c r="S21" s="44">
        <v>4140.7</v>
      </c>
      <c r="T21" s="44">
        <v>0</v>
      </c>
      <c r="U21" s="44">
        <v>31550</v>
      </c>
      <c r="V21" s="44">
        <v>49725</v>
      </c>
      <c r="W21" s="44">
        <v>8340.0499999999993</v>
      </c>
      <c r="X21" s="44">
        <v>3154</v>
      </c>
      <c r="Y21" s="44">
        <v>4800</v>
      </c>
      <c r="Z21" s="44"/>
      <c r="AA21" s="44">
        <v>1200</v>
      </c>
      <c r="AB21" s="50">
        <v>18815.3</v>
      </c>
      <c r="AC21" s="48">
        <f t="shared" si="0"/>
        <v>161930.80999999997</v>
      </c>
      <c r="AD21" s="47"/>
    </row>
    <row r="22" spans="1:30" x14ac:dyDescent="0.35">
      <c r="A22" s="25" t="s">
        <v>51</v>
      </c>
      <c r="B22" s="9" t="s">
        <v>52</v>
      </c>
      <c r="C22" s="10">
        <v>750</v>
      </c>
      <c r="D22" s="10">
        <v>63000</v>
      </c>
      <c r="E22" s="10">
        <v>69250</v>
      </c>
      <c r="F22" s="10">
        <v>64625</v>
      </c>
      <c r="G22" s="10">
        <v>61650</v>
      </c>
      <c r="H22" s="10">
        <v>61000</v>
      </c>
      <c r="I22" s="10">
        <v>65800</v>
      </c>
      <c r="J22" s="10"/>
      <c r="K22" s="10">
        <v>1500</v>
      </c>
      <c r="L22" s="10">
        <v>81400</v>
      </c>
      <c r="M22" s="10">
        <v>84250</v>
      </c>
      <c r="N22" s="10">
        <v>189975</v>
      </c>
      <c r="O22" s="26">
        <v>743200</v>
      </c>
      <c r="Q22" s="49">
        <v>0</v>
      </c>
      <c r="R22" s="44">
        <v>63000</v>
      </c>
      <c r="S22" s="44">
        <v>69250</v>
      </c>
      <c r="T22" s="44">
        <v>64625</v>
      </c>
      <c r="U22" s="44">
        <v>61650</v>
      </c>
      <c r="V22" s="44">
        <v>61000</v>
      </c>
      <c r="W22" s="44">
        <v>65800</v>
      </c>
      <c r="X22" s="44"/>
      <c r="Y22" s="44">
        <v>1500</v>
      </c>
      <c r="Z22" s="44">
        <v>81400</v>
      </c>
      <c r="AA22" s="44">
        <v>84250</v>
      </c>
      <c r="AB22" s="50">
        <v>189975</v>
      </c>
      <c r="AC22" s="48">
        <f t="shared" si="0"/>
        <v>742450</v>
      </c>
      <c r="AD22" s="47"/>
    </row>
    <row r="23" spans="1:30" x14ac:dyDescent="0.35">
      <c r="A23" s="25" t="s">
        <v>53</v>
      </c>
      <c r="B23" s="9" t="s">
        <v>54</v>
      </c>
      <c r="C23" s="10"/>
      <c r="D23" s="10">
        <v>3250</v>
      </c>
      <c r="E23" s="10">
        <v>4251</v>
      </c>
      <c r="F23" s="10">
        <v>97000</v>
      </c>
      <c r="G23" s="10">
        <v>71250</v>
      </c>
      <c r="H23" s="10">
        <v>35300</v>
      </c>
      <c r="I23" s="10">
        <v>8200</v>
      </c>
      <c r="J23" s="10">
        <v>3912.5</v>
      </c>
      <c r="K23" s="10">
        <v>1500</v>
      </c>
      <c r="L23" s="10">
        <v>1500</v>
      </c>
      <c r="M23" s="10">
        <v>17462.5</v>
      </c>
      <c r="N23" s="10">
        <v>44400</v>
      </c>
      <c r="O23" s="26">
        <v>288026</v>
      </c>
      <c r="Q23" s="49"/>
      <c r="R23" s="44">
        <v>3250</v>
      </c>
      <c r="S23" s="44">
        <v>4251</v>
      </c>
      <c r="T23" s="44">
        <v>97000</v>
      </c>
      <c r="U23" s="44">
        <v>71250</v>
      </c>
      <c r="V23" s="44">
        <v>35300</v>
      </c>
      <c r="W23" s="44">
        <v>8200</v>
      </c>
      <c r="X23" s="44">
        <v>3912.5</v>
      </c>
      <c r="Y23" s="44">
        <v>1500</v>
      </c>
      <c r="Z23" s="44">
        <v>1500</v>
      </c>
      <c r="AA23" s="44">
        <v>17462.5</v>
      </c>
      <c r="AB23" s="50">
        <v>44400</v>
      </c>
      <c r="AC23" s="48">
        <f t="shared" si="0"/>
        <v>288026</v>
      </c>
      <c r="AD23" s="47"/>
    </row>
    <row r="24" spans="1:30" x14ac:dyDescent="0.35">
      <c r="A24" s="25" t="s">
        <v>55</v>
      </c>
      <c r="B24" s="9" t="s">
        <v>56</v>
      </c>
      <c r="C24" s="10"/>
      <c r="D24" s="10">
        <v>400</v>
      </c>
      <c r="E24" s="10">
        <v>637.5</v>
      </c>
      <c r="F24" s="10">
        <v>725</v>
      </c>
      <c r="G24" s="10"/>
      <c r="H24" s="10"/>
      <c r="I24" s="10"/>
      <c r="J24" s="10"/>
      <c r="K24" s="10"/>
      <c r="L24" s="10"/>
      <c r="M24" s="10"/>
      <c r="N24" s="10"/>
      <c r="O24" s="26">
        <v>1762.5</v>
      </c>
      <c r="Q24" s="49"/>
      <c r="R24" s="44">
        <v>400</v>
      </c>
      <c r="S24" s="44">
        <v>637.5</v>
      </c>
      <c r="T24" s="44">
        <v>725</v>
      </c>
      <c r="U24" s="44"/>
      <c r="V24" s="44"/>
      <c r="W24" s="44"/>
      <c r="X24" s="44"/>
      <c r="Y24" s="44"/>
      <c r="Z24" s="44"/>
      <c r="AA24" s="44"/>
      <c r="AB24" s="50"/>
      <c r="AC24" s="48">
        <f t="shared" si="0"/>
        <v>1762.5</v>
      </c>
      <c r="AD24" s="47"/>
    </row>
    <row r="25" spans="1:30" x14ac:dyDescent="0.35">
      <c r="A25" s="25" t="s">
        <v>57</v>
      </c>
      <c r="B25" s="9" t="s">
        <v>58</v>
      </c>
      <c r="C25" s="10"/>
      <c r="D25" s="10"/>
      <c r="E25" s="10">
        <v>1250</v>
      </c>
      <c r="F25" s="10">
        <v>700</v>
      </c>
      <c r="G25" s="10">
        <v>4900</v>
      </c>
      <c r="H25" s="10">
        <v>207450</v>
      </c>
      <c r="I25" s="10">
        <v>31850</v>
      </c>
      <c r="J25" s="10">
        <v>15450</v>
      </c>
      <c r="K25" s="10">
        <v>25537.5</v>
      </c>
      <c r="L25" s="10">
        <v>5675</v>
      </c>
      <c r="M25" s="10">
        <v>6850</v>
      </c>
      <c r="N25" s="10">
        <v>3375</v>
      </c>
      <c r="O25" s="26">
        <v>303037.5</v>
      </c>
      <c r="Q25" s="49"/>
      <c r="R25" s="44"/>
      <c r="S25" s="44">
        <v>1250</v>
      </c>
      <c r="T25" s="44">
        <v>700</v>
      </c>
      <c r="U25" s="44">
        <v>4900</v>
      </c>
      <c r="V25" s="44">
        <v>207450</v>
      </c>
      <c r="W25" s="44">
        <v>31850</v>
      </c>
      <c r="X25" s="44">
        <v>15450</v>
      </c>
      <c r="Y25" s="44">
        <v>25537.5</v>
      </c>
      <c r="Z25" s="44">
        <v>5675</v>
      </c>
      <c r="AA25" s="44">
        <v>6850</v>
      </c>
      <c r="AB25" s="50">
        <v>3375</v>
      </c>
      <c r="AC25" s="48">
        <f t="shared" si="0"/>
        <v>303037.5</v>
      </c>
      <c r="AD25" s="47"/>
    </row>
    <row r="26" spans="1:30" x14ac:dyDescent="0.35">
      <c r="A26" s="25" t="s">
        <v>59</v>
      </c>
      <c r="B26" s="9" t="s">
        <v>60</v>
      </c>
      <c r="C26" s="10"/>
      <c r="D26" s="10">
        <v>6997</v>
      </c>
      <c r="E26" s="10"/>
      <c r="F26" s="10">
        <v>15781.93</v>
      </c>
      <c r="G26" s="10"/>
      <c r="H26" s="10"/>
      <c r="I26" s="10">
        <v>17124.97</v>
      </c>
      <c r="J26" s="10"/>
      <c r="K26" s="10"/>
      <c r="L26" s="10">
        <v>14288.87</v>
      </c>
      <c r="M26" s="10"/>
      <c r="N26" s="10"/>
      <c r="O26" s="26">
        <v>54192.77</v>
      </c>
      <c r="Q26" s="49"/>
      <c r="R26" s="44">
        <v>6997</v>
      </c>
      <c r="S26" s="44"/>
      <c r="T26" s="44">
        <v>15781.93</v>
      </c>
      <c r="U26" s="44"/>
      <c r="V26" s="44"/>
      <c r="W26" s="44">
        <v>17124.97</v>
      </c>
      <c r="X26" s="44"/>
      <c r="Y26" s="44"/>
      <c r="Z26" s="44">
        <v>14288.87</v>
      </c>
      <c r="AA26" s="44"/>
      <c r="AB26" s="50"/>
      <c r="AC26" s="48">
        <f t="shared" si="0"/>
        <v>54192.770000000004</v>
      </c>
      <c r="AD26" s="47"/>
    </row>
    <row r="27" spans="1:30" x14ac:dyDescent="0.35">
      <c r="A27" s="25" t="s">
        <v>61</v>
      </c>
      <c r="B27" s="9" t="s">
        <v>62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>
        <v>136762.01</v>
      </c>
      <c r="O27" s="26">
        <v>136762.01</v>
      </c>
      <c r="Q27" s="49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50">
        <v>136762.01</v>
      </c>
      <c r="AC27" s="48">
        <f t="shared" si="0"/>
        <v>136762.01</v>
      </c>
      <c r="AD27" s="47"/>
    </row>
    <row r="28" spans="1:30" ht="15" thickBot="1" x14ac:dyDescent="0.4">
      <c r="A28" s="25" t="s">
        <v>63</v>
      </c>
      <c r="B28" s="9" t="s">
        <v>64</v>
      </c>
      <c r="C28" s="10">
        <v>2338</v>
      </c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>
        <v>90000</v>
      </c>
      <c r="O28" s="26">
        <v>92338</v>
      </c>
      <c r="Q28" s="49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50">
        <v>90000</v>
      </c>
      <c r="AC28" s="48">
        <f t="shared" si="0"/>
        <v>90000</v>
      </c>
      <c r="AD28" s="47"/>
    </row>
    <row r="29" spans="1:30" ht="15" thickBot="1" x14ac:dyDescent="0.4">
      <c r="A29" s="23"/>
      <c r="B29" s="7" t="s">
        <v>65</v>
      </c>
      <c r="C29" s="8">
        <v>206690.18</v>
      </c>
      <c r="D29" s="8">
        <v>394573.58</v>
      </c>
      <c r="E29" s="8">
        <v>423266.95</v>
      </c>
      <c r="F29" s="8">
        <v>834074.3</v>
      </c>
      <c r="G29" s="8">
        <v>598298.17000000004</v>
      </c>
      <c r="H29" s="8">
        <v>602945.16</v>
      </c>
      <c r="I29" s="8">
        <v>369231.34</v>
      </c>
      <c r="J29" s="8">
        <v>243842.63</v>
      </c>
      <c r="K29" s="8">
        <v>481527.4</v>
      </c>
      <c r="L29" s="8">
        <v>341555.15</v>
      </c>
      <c r="M29" s="8">
        <v>196269.29</v>
      </c>
      <c r="N29" s="8">
        <v>657746.35</v>
      </c>
      <c r="O29" s="24">
        <v>5350020.5</v>
      </c>
      <c r="Q29" s="45">
        <f>SUM(Q8:Q28)</f>
        <v>87000</v>
      </c>
      <c r="R29" s="45">
        <f>SUM(R7:R28)</f>
        <v>923506.76</v>
      </c>
      <c r="S29" s="45">
        <f t="shared" ref="S29:AB29" ca="1" si="1">SUM(S6:S29)</f>
        <v>480529.2</v>
      </c>
      <c r="T29" s="45">
        <f t="shared" ca="1" si="1"/>
        <v>574180.30000000005</v>
      </c>
      <c r="U29" s="45">
        <f t="shared" ca="1" si="1"/>
        <v>484280.04</v>
      </c>
      <c r="V29" s="45">
        <f t="shared" ca="1" si="1"/>
        <v>569975</v>
      </c>
      <c r="W29" s="45">
        <f t="shared" ca="1" si="1"/>
        <v>353315.02</v>
      </c>
      <c r="X29" s="45">
        <f t="shared" ca="1" si="1"/>
        <v>47382.5</v>
      </c>
      <c r="Y29" s="45">
        <f t="shared" ca="1" si="1"/>
        <v>480034.5</v>
      </c>
      <c r="Z29" s="45">
        <f t="shared" ca="1" si="1"/>
        <v>524863.87</v>
      </c>
      <c r="AA29" s="45">
        <f t="shared" ca="1" si="1"/>
        <v>191762.5</v>
      </c>
      <c r="AB29" s="46">
        <f t="shared" ca="1" si="1"/>
        <v>606773.42000000004</v>
      </c>
      <c r="AC29" s="46">
        <f>SUM(AC7:AC28)</f>
        <v>5373603.1099999994</v>
      </c>
      <c r="AD29" s="47"/>
    </row>
    <row r="30" spans="1:30" x14ac:dyDescent="0.35">
      <c r="A30" s="18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0"/>
      <c r="Q30" s="41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53"/>
      <c r="AC30" s="54"/>
      <c r="AD30" s="47"/>
    </row>
    <row r="31" spans="1:30" ht="24" customHeight="1" x14ac:dyDescent="0.35">
      <c r="A31" s="16" t="s">
        <v>3</v>
      </c>
      <c r="B31" s="1"/>
      <c r="C31" s="2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7"/>
      <c r="Q31" s="18"/>
      <c r="R31" s="2"/>
      <c r="S31" s="2"/>
      <c r="T31" s="2"/>
      <c r="U31" s="2"/>
      <c r="V31" s="2"/>
      <c r="W31" s="2"/>
      <c r="X31" s="2"/>
      <c r="Y31" s="2"/>
      <c r="Z31" s="2"/>
      <c r="AA31" s="2"/>
      <c r="AB31" s="20"/>
      <c r="AC31" s="38">
        <f t="shared" si="0"/>
        <v>0</v>
      </c>
      <c r="AD31" s="47"/>
    </row>
    <row r="32" spans="1:30" ht="23.15" customHeight="1" x14ac:dyDescent="0.35">
      <c r="A32" s="18"/>
      <c r="B32" s="2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7"/>
      <c r="Q32" s="18"/>
      <c r="R32" s="2"/>
      <c r="S32" s="2"/>
      <c r="T32" s="2"/>
      <c r="U32" s="2"/>
      <c r="V32" s="2"/>
      <c r="W32" s="2"/>
      <c r="X32" s="2"/>
      <c r="Y32" s="2"/>
      <c r="Z32" s="2"/>
      <c r="AA32" s="2"/>
      <c r="AB32" s="20"/>
      <c r="AC32" s="38">
        <f t="shared" si="0"/>
        <v>0</v>
      </c>
      <c r="AD32" s="47"/>
    </row>
    <row r="33" spans="1:30" ht="24" customHeight="1" thickBot="1" x14ac:dyDescent="0.4">
      <c r="A33" s="28" t="s">
        <v>4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19"/>
      <c r="Q33" s="18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55">
        <f t="shared" si="0"/>
        <v>0</v>
      </c>
      <c r="AD33" s="47"/>
    </row>
    <row r="34" spans="1:30" ht="15" thickBot="1" x14ac:dyDescent="0.4">
      <c r="A34" s="23"/>
      <c r="B34" s="7" t="s">
        <v>66</v>
      </c>
      <c r="C34" s="8">
        <v>21939.4</v>
      </c>
      <c r="D34" s="8">
        <v>47158.080000000002</v>
      </c>
      <c r="E34" s="8">
        <v>62434.720000000001</v>
      </c>
      <c r="F34" s="8">
        <v>347096.37</v>
      </c>
      <c r="G34" s="8">
        <v>252017.61</v>
      </c>
      <c r="H34" s="8">
        <v>-2189.96</v>
      </c>
      <c r="I34" s="8">
        <v>131089.46</v>
      </c>
      <c r="J34" s="8">
        <v>138973.20000000001</v>
      </c>
      <c r="K34" s="8">
        <v>37069.949999999997</v>
      </c>
      <c r="L34" s="8">
        <v>42173.31</v>
      </c>
      <c r="M34" s="8">
        <v>116514.97</v>
      </c>
      <c r="N34" s="8">
        <v>-337759.77</v>
      </c>
      <c r="O34" s="24">
        <v>856517.34</v>
      </c>
      <c r="Q34" s="61">
        <f t="shared" ref="Q34:AB34" si="2">SUM(Q35:Q49)</f>
        <v>21939.4</v>
      </c>
      <c r="R34" s="61">
        <f t="shared" si="2"/>
        <v>47158.080000000002</v>
      </c>
      <c r="S34" s="61">
        <f t="shared" si="2"/>
        <v>62434.720000000001</v>
      </c>
      <c r="T34" s="61">
        <f t="shared" si="2"/>
        <v>347096.37</v>
      </c>
      <c r="U34" s="61">
        <f t="shared" si="2"/>
        <v>252017.61000000002</v>
      </c>
      <c r="V34" s="61">
        <f t="shared" si="2"/>
        <v>-2189.9600000000046</v>
      </c>
      <c r="W34" s="61">
        <f t="shared" si="2"/>
        <v>131089.46000000002</v>
      </c>
      <c r="X34" s="61">
        <f t="shared" si="2"/>
        <v>138973.19999999998</v>
      </c>
      <c r="Y34" s="61">
        <f t="shared" si="2"/>
        <v>37069.950000000004</v>
      </c>
      <c r="Z34" s="61">
        <f t="shared" si="2"/>
        <v>42173.31</v>
      </c>
      <c r="AA34" s="61">
        <f t="shared" si="2"/>
        <v>116514.97</v>
      </c>
      <c r="AB34" s="61">
        <f t="shared" si="2"/>
        <v>-337759.77</v>
      </c>
      <c r="AC34" s="60">
        <f>SUM(Q34:AB34)</f>
        <v>856517.34000000008</v>
      </c>
      <c r="AD34" s="47"/>
    </row>
    <row r="35" spans="1:30" x14ac:dyDescent="0.35">
      <c r="A35" s="25" t="s">
        <v>67</v>
      </c>
      <c r="B35" s="9" t="s">
        <v>68</v>
      </c>
      <c r="C35" s="10">
        <v>6544</v>
      </c>
      <c r="D35" s="10">
        <v>4976</v>
      </c>
      <c r="E35" s="10">
        <v>14822</v>
      </c>
      <c r="F35" s="10">
        <v>14349</v>
      </c>
      <c r="G35" s="10">
        <v>13200</v>
      </c>
      <c r="H35" s="10">
        <v>10300</v>
      </c>
      <c r="I35" s="10">
        <v>4604.83</v>
      </c>
      <c r="J35" s="10">
        <v>11066</v>
      </c>
      <c r="K35" s="10">
        <v>700</v>
      </c>
      <c r="L35" s="10">
        <v>13047</v>
      </c>
      <c r="M35" s="10">
        <v>2950</v>
      </c>
      <c r="N35" s="10"/>
      <c r="O35" s="26">
        <v>96558.83</v>
      </c>
      <c r="Q35" s="69">
        <v>6544</v>
      </c>
      <c r="R35" s="10">
        <v>4976</v>
      </c>
      <c r="S35" s="10">
        <v>14822</v>
      </c>
      <c r="T35" s="10">
        <v>14349</v>
      </c>
      <c r="U35" s="10">
        <v>13200</v>
      </c>
      <c r="V35" s="10">
        <v>10300</v>
      </c>
      <c r="W35" s="10">
        <v>4604.83</v>
      </c>
      <c r="X35" s="10">
        <v>11066</v>
      </c>
      <c r="Y35" s="10">
        <v>700</v>
      </c>
      <c r="Z35" s="10">
        <v>13047</v>
      </c>
      <c r="AA35" s="10">
        <v>2950</v>
      </c>
      <c r="AB35" s="10"/>
      <c r="AC35" s="55">
        <f t="shared" si="0"/>
        <v>96558.83</v>
      </c>
      <c r="AD35" s="47"/>
    </row>
    <row r="36" spans="1:30" x14ac:dyDescent="0.35">
      <c r="A36" s="25" t="s">
        <v>69</v>
      </c>
      <c r="B36" s="9" t="s">
        <v>70</v>
      </c>
      <c r="C36" s="10"/>
      <c r="D36" s="10"/>
      <c r="E36" s="10"/>
      <c r="F36" s="10"/>
      <c r="G36" s="10">
        <v>124199.77</v>
      </c>
      <c r="H36" s="10">
        <v>-95034</v>
      </c>
      <c r="I36" s="10">
        <v>20074.91</v>
      </c>
      <c r="J36" s="10">
        <v>95276.7</v>
      </c>
      <c r="K36" s="10">
        <v>-5113.26</v>
      </c>
      <c r="L36" s="10"/>
      <c r="M36" s="10"/>
      <c r="N36" s="10"/>
      <c r="O36" s="26">
        <v>139404.12</v>
      </c>
      <c r="Q36" s="69"/>
      <c r="R36" s="10"/>
      <c r="S36" s="10"/>
      <c r="T36" s="10"/>
      <c r="U36" s="10">
        <v>124199.77</v>
      </c>
      <c r="V36" s="10">
        <v>-95034</v>
      </c>
      <c r="W36" s="10">
        <v>20074.91</v>
      </c>
      <c r="X36" s="10">
        <v>95276.7</v>
      </c>
      <c r="Y36" s="10">
        <v>-5113.26</v>
      </c>
      <c r="Z36" s="10"/>
      <c r="AA36" s="10"/>
      <c r="AB36" s="10"/>
      <c r="AC36" s="55">
        <f t="shared" si="0"/>
        <v>139404.12</v>
      </c>
      <c r="AD36" s="47"/>
    </row>
    <row r="37" spans="1:30" x14ac:dyDescent="0.35">
      <c r="A37" s="25" t="s">
        <v>71</v>
      </c>
      <c r="B37" s="9" t="s">
        <v>72</v>
      </c>
      <c r="C37" s="10"/>
      <c r="D37" s="10"/>
      <c r="E37" s="10">
        <v>23550</v>
      </c>
      <c r="F37" s="10">
        <v>7700</v>
      </c>
      <c r="G37" s="10">
        <v>23810</v>
      </c>
      <c r="H37" s="10">
        <v>11150</v>
      </c>
      <c r="I37" s="10"/>
      <c r="J37" s="10">
        <v>9000</v>
      </c>
      <c r="K37" s="10"/>
      <c r="L37" s="10"/>
      <c r="M37" s="10">
        <v>24554</v>
      </c>
      <c r="N37" s="10"/>
      <c r="O37" s="26">
        <v>99764</v>
      </c>
      <c r="Q37" s="69"/>
      <c r="R37" s="10"/>
      <c r="S37" s="10">
        <v>23550</v>
      </c>
      <c r="T37" s="10">
        <v>7700</v>
      </c>
      <c r="U37" s="10">
        <v>23810</v>
      </c>
      <c r="V37" s="10">
        <v>11150</v>
      </c>
      <c r="W37" s="10"/>
      <c r="X37" s="10">
        <v>9000</v>
      </c>
      <c r="Y37" s="10"/>
      <c r="Z37" s="10"/>
      <c r="AA37" s="10">
        <v>24554</v>
      </c>
      <c r="AB37" s="10"/>
      <c r="AC37" s="55">
        <f t="shared" si="0"/>
        <v>99764</v>
      </c>
      <c r="AD37" s="47"/>
    </row>
    <row r="38" spans="1:30" x14ac:dyDescent="0.35">
      <c r="A38" s="25" t="s">
        <v>73</v>
      </c>
      <c r="B38" s="9" t="s">
        <v>5</v>
      </c>
      <c r="C38" s="10">
        <v>750</v>
      </c>
      <c r="D38" s="10">
        <v>11499.97</v>
      </c>
      <c r="E38" s="10">
        <v>8620.6200000000008</v>
      </c>
      <c r="F38" s="10">
        <v>16194.15</v>
      </c>
      <c r="G38" s="10">
        <v>11780</v>
      </c>
      <c r="H38" s="10">
        <v>17754.919999999998</v>
      </c>
      <c r="I38" s="10">
        <v>4903.8599999999997</v>
      </c>
      <c r="J38" s="10"/>
      <c r="K38" s="10">
        <v>20305.490000000002</v>
      </c>
      <c r="L38" s="10">
        <v>13155.18</v>
      </c>
      <c r="M38" s="10">
        <v>17057.580000000002</v>
      </c>
      <c r="N38" s="10">
        <v>1800</v>
      </c>
      <c r="O38" s="26">
        <v>123821.77</v>
      </c>
      <c r="Q38" s="69">
        <v>750</v>
      </c>
      <c r="R38" s="10">
        <v>11499.97</v>
      </c>
      <c r="S38" s="10">
        <v>8620.6200000000008</v>
      </c>
      <c r="T38" s="10">
        <v>16194.15</v>
      </c>
      <c r="U38" s="10">
        <v>11780</v>
      </c>
      <c r="V38" s="10">
        <v>17754.919999999998</v>
      </c>
      <c r="W38" s="10">
        <v>4903.8599999999997</v>
      </c>
      <c r="X38" s="10"/>
      <c r="Y38" s="10">
        <v>20305.490000000002</v>
      </c>
      <c r="Z38" s="10">
        <v>13155.18</v>
      </c>
      <c r="AA38" s="10">
        <v>17057.580000000002</v>
      </c>
      <c r="AB38" s="10">
        <v>1800</v>
      </c>
      <c r="AC38" s="55">
        <f t="shared" si="0"/>
        <v>123821.77</v>
      </c>
      <c r="AD38" s="47"/>
    </row>
    <row r="39" spans="1:30" x14ac:dyDescent="0.35">
      <c r="A39" s="25" t="s">
        <v>74</v>
      </c>
      <c r="B39" s="9" t="s">
        <v>75</v>
      </c>
      <c r="C39" s="10">
        <v>1000</v>
      </c>
      <c r="D39" s="10">
        <v>600</v>
      </c>
      <c r="E39" s="10"/>
      <c r="F39" s="10">
        <v>3000</v>
      </c>
      <c r="G39" s="10"/>
      <c r="H39" s="10">
        <v>600</v>
      </c>
      <c r="I39" s="10"/>
      <c r="J39" s="10">
        <v>1800</v>
      </c>
      <c r="K39" s="10"/>
      <c r="L39" s="10"/>
      <c r="M39" s="10"/>
      <c r="N39" s="10">
        <v>300</v>
      </c>
      <c r="O39" s="26">
        <v>7300</v>
      </c>
      <c r="Q39" s="69">
        <v>1000</v>
      </c>
      <c r="R39" s="10">
        <v>600</v>
      </c>
      <c r="S39" s="10"/>
      <c r="T39" s="10">
        <v>3000</v>
      </c>
      <c r="U39" s="10"/>
      <c r="V39" s="10">
        <v>600</v>
      </c>
      <c r="W39" s="10"/>
      <c r="X39" s="10">
        <v>1800</v>
      </c>
      <c r="Y39" s="10"/>
      <c r="Z39" s="10"/>
      <c r="AA39" s="10"/>
      <c r="AB39" s="10">
        <v>300</v>
      </c>
      <c r="AC39" s="55">
        <f t="shared" si="0"/>
        <v>7300</v>
      </c>
      <c r="AD39" s="47"/>
    </row>
    <row r="40" spans="1:30" x14ac:dyDescent="0.35">
      <c r="A40" s="25" t="s">
        <v>76</v>
      </c>
      <c r="B40" s="9" t="s">
        <v>77</v>
      </c>
      <c r="C40" s="10"/>
      <c r="D40" s="10"/>
      <c r="E40" s="10"/>
      <c r="F40" s="10"/>
      <c r="G40" s="10">
        <v>10900</v>
      </c>
      <c r="H40" s="10">
        <v>10000</v>
      </c>
      <c r="I40" s="10"/>
      <c r="J40" s="10"/>
      <c r="K40" s="10"/>
      <c r="L40" s="10"/>
      <c r="M40" s="10"/>
      <c r="N40" s="10"/>
      <c r="O40" s="26">
        <v>20900</v>
      </c>
      <c r="Q40" s="69"/>
      <c r="R40" s="10"/>
      <c r="S40" s="10"/>
      <c r="T40" s="10"/>
      <c r="U40" s="10">
        <v>10900</v>
      </c>
      <c r="V40" s="10">
        <v>10000</v>
      </c>
      <c r="W40" s="10"/>
      <c r="X40" s="10"/>
      <c r="Y40" s="10"/>
      <c r="Z40" s="10"/>
      <c r="AA40" s="10"/>
      <c r="AB40" s="10"/>
      <c r="AC40" s="55">
        <f t="shared" si="0"/>
        <v>20900</v>
      </c>
      <c r="AD40" s="47"/>
    </row>
    <row r="41" spans="1:30" x14ac:dyDescent="0.35">
      <c r="A41" s="25" t="s">
        <v>78</v>
      </c>
      <c r="B41" s="9" t="s">
        <v>79</v>
      </c>
      <c r="C41" s="10"/>
      <c r="D41" s="10"/>
      <c r="E41" s="10">
        <v>2515.5700000000002</v>
      </c>
      <c r="F41" s="10"/>
      <c r="G41" s="10">
        <v>8239.75</v>
      </c>
      <c r="H41" s="10">
        <v>12024.24</v>
      </c>
      <c r="I41" s="10">
        <v>3967.5</v>
      </c>
      <c r="J41" s="10">
        <v>793.36</v>
      </c>
      <c r="K41" s="10">
        <v>1044.32</v>
      </c>
      <c r="L41" s="10"/>
      <c r="M41" s="10"/>
      <c r="N41" s="10"/>
      <c r="O41" s="26">
        <v>28584.74</v>
      </c>
      <c r="Q41" s="69"/>
      <c r="R41" s="10"/>
      <c r="S41" s="10">
        <v>2515.5700000000002</v>
      </c>
      <c r="T41" s="10"/>
      <c r="U41" s="10">
        <v>8239.75</v>
      </c>
      <c r="V41" s="10">
        <v>12024.24</v>
      </c>
      <c r="W41" s="10">
        <v>3967.5</v>
      </c>
      <c r="X41" s="10">
        <v>793.36</v>
      </c>
      <c r="Y41" s="10">
        <v>1044.32</v>
      </c>
      <c r="Z41" s="10"/>
      <c r="AA41" s="10"/>
      <c r="AB41" s="10"/>
      <c r="AC41" s="55">
        <f t="shared" si="0"/>
        <v>28584.739999999998</v>
      </c>
      <c r="AD41" s="47"/>
    </row>
    <row r="42" spans="1:30" x14ac:dyDescent="0.35">
      <c r="A42" s="25" t="s">
        <v>80</v>
      </c>
      <c r="B42" s="9" t="s">
        <v>81</v>
      </c>
      <c r="C42" s="10">
        <v>1500</v>
      </c>
      <c r="D42" s="10"/>
      <c r="E42" s="10"/>
      <c r="F42" s="10"/>
      <c r="G42" s="10"/>
      <c r="H42" s="10"/>
      <c r="I42" s="10">
        <v>9750</v>
      </c>
      <c r="J42" s="10"/>
      <c r="K42" s="10">
        <v>3000</v>
      </c>
      <c r="L42" s="10"/>
      <c r="M42" s="10">
        <v>7750</v>
      </c>
      <c r="N42" s="10"/>
      <c r="O42" s="26">
        <v>22000</v>
      </c>
      <c r="Q42" s="69">
        <v>1500</v>
      </c>
      <c r="R42" s="10"/>
      <c r="S42" s="10"/>
      <c r="T42" s="10"/>
      <c r="U42" s="10"/>
      <c r="V42" s="10"/>
      <c r="W42" s="10">
        <v>9750</v>
      </c>
      <c r="X42" s="10"/>
      <c r="Y42" s="10">
        <v>3000</v>
      </c>
      <c r="Z42" s="10"/>
      <c r="AA42" s="10">
        <v>7750</v>
      </c>
      <c r="AB42" s="10"/>
      <c r="AC42" s="55">
        <f t="shared" si="0"/>
        <v>22000</v>
      </c>
      <c r="AD42" s="47"/>
    </row>
    <row r="43" spans="1:30" x14ac:dyDescent="0.35">
      <c r="A43" s="25" t="s">
        <v>82</v>
      </c>
      <c r="B43" s="9" t="s">
        <v>83</v>
      </c>
      <c r="C43" s="10"/>
      <c r="D43" s="10"/>
      <c r="E43" s="10"/>
      <c r="F43" s="10">
        <v>20281.64</v>
      </c>
      <c r="G43" s="10">
        <v>41563.879999999997</v>
      </c>
      <c r="H43" s="10">
        <v>9887.89</v>
      </c>
      <c r="I43" s="10">
        <v>82468.399999999994</v>
      </c>
      <c r="J43" s="10"/>
      <c r="K43" s="10"/>
      <c r="L43" s="10"/>
      <c r="M43" s="10"/>
      <c r="N43" s="10"/>
      <c r="O43" s="26">
        <v>154201.81</v>
      </c>
      <c r="Q43" s="69"/>
      <c r="R43" s="10"/>
      <c r="S43" s="10"/>
      <c r="T43" s="10">
        <v>20281.64</v>
      </c>
      <c r="U43" s="10">
        <v>41563.879999999997</v>
      </c>
      <c r="V43" s="10">
        <v>9887.89</v>
      </c>
      <c r="W43" s="10">
        <v>82468.399999999994</v>
      </c>
      <c r="X43" s="10"/>
      <c r="Y43" s="10"/>
      <c r="Z43" s="10"/>
      <c r="AA43" s="10"/>
      <c r="AB43" s="10"/>
      <c r="AC43" s="55">
        <f t="shared" si="0"/>
        <v>154201.81</v>
      </c>
      <c r="AD43" s="47"/>
    </row>
    <row r="44" spans="1:30" x14ac:dyDescent="0.35">
      <c r="A44" s="25" t="s">
        <v>84</v>
      </c>
      <c r="B44" s="9" t="s">
        <v>85</v>
      </c>
      <c r="C44" s="10">
        <v>6801.2</v>
      </c>
      <c r="D44" s="10">
        <v>11016.01</v>
      </c>
      <c r="E44" s="10">
        <v>2033.63</v>
      </c>
      <c r="F44" s="10">
        <v>35190.97</v>
      </c>
      <c r="G44" s="10">
        <v>6926.36</v>
      </c>
      <c r="H44" s="10">
        <v>13872</v>
      </c>
      <c r="I44" s="10">
        <v>3240.46</v>
      </c>
      <c r="J44" s="10">
        <v>6738.26</v>
      </c>
      <c r="K44" s="10">
        <v>8534.14</v>
      </c>
      <c r="L44" s="10">
        <v>17029.25</v>
      </c>
      <c r="M44" s="10">
        <v>30964.89</v>
      </c>
      <c r="N44" s="10">
        <v>46259.53</v>
      </c>
      <c r="O44" s="26">
        <v>188606.7</v>
      </c>
      <c r="Q44" s="69">
        <v>6801.2</v>
      </c>
      <c r="R44" s="10">
        <v>11016.01</v>
      </c>
      <c r="S44" s="10">
        <v>2033.63</v>
      </c>
      <c r="T44" s="10">
        <v>35190.97</v>
      </c>
      <c r="U44" s="10">
        <v>6926.36</v>
      </c>
      <c r="V44" s="10">
        <v>13872</v>
      </c>
      <c r="W44" s="10">
        <v>3240.46</v>
      </c>
      <c r="X44" s="10">
        <v>6738.26</v>
      </c>
      <c r="Y44" s="10">
        <v>8534.14</v>
      </c>
      <c r="Z44" s="10">
        <v>17029.25</v>
      </c>
      <c r="AA44" s="10">
        <v>30964.89</v>
      </c>
      <c r="AB44" s="10">
        <v>46259.53</v>
      </c>
      <c r="AC44" s="55">
        <f t="shared" si="0"/>
        <v>188606.69999999998</v>
      </c>
      <c r="AD44" s="47"/>
    </row>
    <row r="45" spans="1:30" x14ac:dyDescent="0.35">
      <c r="A45" s="25" t="s">
        <v>86</v>
      </c>
      <c r="B45" s="9" t="s">
        <v>87</v>
      </c>
      <c r="C45" s="10"/>
      <c r="D45" s="10">
        <v>3400</v>
      </c>
      <c r="E45" s="10"/>
      <c r="F45" s="10"/>
      <c r="G45" s="10">
        <v>7500</v>
      </c>
      <c r="H45" s="10"/>
      <c r="I45" s="10"/>
      <c r="J45" s="10">
        <v>3895</v>
      </c>
      <c r="K45" s="10">
        <v>-3895</v>
      </c>
      <c r="L45" s="10">
        <v>-3895</v>
      </c>
      <c r="M45" s="10">
        <v>10000</v>
      </c>
      <c r="N45" s="10"/>
      <c r="O45" s="26">
        <v>17005</v>
      </c>
      <c r="Q45" s="69"/>
      <c r="R45" s="10">
        <v>3400</v>
      </c>
      <c r="S45" s="10"/>
      <c r="T45" s="10"/>
      <c r="U45" s="10">
        <v>7500</v>
      </c>
      <c r="V45" s="10"/>
      <c r="W45" s="10"/>
      <c r="X45" s="10">
        <v>3895</v>
      </c>
      <c r="Y45" s="10">
        <v>-3895</v>
      </c>
      <c r="Z45" s="10">
        <v>-3895</v>
      </c>
      <c r="AA45" s="10">
        <v>10000</v>
      </c>
      <c r="AB45" s="10"/>
      <c r="AC45" s="55">
        <f t="shared" si="0"/>
        <v>17005</v>
      </c>
      <c r="AD45" s="47"/>
    </row>
    <row r="46" spans="1:30" x14ac:dyDescent="0.35">
      <c r="A46" s="25" t="s">
        <v>88</v>
      </c>
      <c r="B46" s="9" t="s">
        <v>89</v>
      </c>
      <c r="C46" s="10"/>
      <c r="D46" s="10"/>
      <c r="E46" s="10"/>
      <c r="F46" s="10"/>
      <c r="G46" s="10"/>
      <c r="H46" s="10"/>
      <c r="I46" s="10">
        <v>917</v>
      </c>
      <c r="J46" s="10"/>
      <c r="K46" s="10"/>
      <c r="L46" s="10"/>
      <c r="M46" s="10"/>
      <c r="N46" s="10">
        <v>17950</v>
      </c>
      <c r="O46" s="26">
        <v>18867</v>
      </c>
      <c r="Q46" s="69"/>
      <c r="R46" s="10"/>
      <c r="S46" s="10"/>
      <c r="T46" s="10"/>
      <c r="U46" s="10"/>
      <c r="V46" s="10"/>
      <c r="W46" s="10">
        <v>917</v>
      </c>
      <c r="X46" s="10"/>
      <c r="Y46" s="10"/>
      <c r="Z46" s="10"/>
      <c r="AA46" s="10"/>
      <c r="AB46" s="10">
        <v>17950</v>
      </c>
      <c r="AC46" s="55">
        <f t="shared" si="0"/>
        <v>18867</v>
      </c>
      <c r="AD46" s="47"/>
    </row>
    <row r="47" spans="1:30" x14ac:dyDescent="0.35">
      <c r="A47" s="25" t="s">
        <v>90</v>
      </c>
      <c r="B47" s="9" t="s">
        <v>91</v>
      </c>
      <c r="C47" s="10">
        <v>5344.2</v>
      </c>
      <c r="D47" s="10">
        <v>15666.1</v>
      </c>
      <c r="E47" s="10">
        <v>10892.9</v>
      </c>
      <c r="F47" s="10">
        <v>32688.11</v>
      </c>
      <c r="G47" s="10">
        <v>3897.85</v>
      </c>
      <c r="H47" s="10">
        <v>7254.99</v>
      </c>
      <c r="I47" s="10">
        <v>1162.5</v>
      </c>
      <c r="J47" s="10">
        <v>10403.879999999999</v>
      </c>
      <c r="K47" s="10">
        <v>12494.26</v>
      </c>
      <c r="L47" s="10">
        <v>2836.88</v>
      </c>
      <c r="M47" s="10">
        <v>738.5</v>
      </c>
      <c r="N47" s="10">
        <v>354.7</v>
      </c>
      <c r="O47" s="26">
        <v>103734.87</v>
      </c>
      <c r="Q47" s="69">
        <v>5344.2</v>
      </c>
      <c r="R47" s="10">
        <v>15666.1</v>
      </c>
      <c r="S47" s="10">
        <v>10892.9</v>
      </c>
      <c r="T47" s="10">
        <v>32688.11</v>
      </c>
      <c r="U47" s="10">
        <v>3897.85</v>
      </c>
      <c r="V47" s="10">
        <v>7254.99</v>
      </c>
      <c r="W47" s="10">
        <v>1162.5</v>
      </c>
      <c r="X47" s="10">
        <v>10403.879999999999</v>
      </c>
      <c r="Y47" s="10">
        <v>12494.26</v>
      </c>
      <c r="Z47" s="10">
        <v>2836.88</v>
      </c>
      <c r="AA47" s="10">
        <v>738.5</v>
      </c>
      <c r="AB47" s="10">
        <v>354.7</v>
      </c>
      <c r="AC47" s="55">
        <f t="shared" si="0"/>
        <v>103734.87000000001</v>
      </c>
      <c r="AD47" s="47"/>
    </row>
    <row r="48" spans="1:30" x14ac:dyDescent="0.35">
      <c r="A48" s="25" t="s">
        <v>92</v>
      </c>
      <c r="B48" s="9" t="s">
        <v>93</v>
      </c>
      <c r="C48" s="10"/>
      <c r="D48" s="10"/>
      <c r="E48" s="10"/>
      <c r="F48" s="10">
        <v>217692.5</v>
      </c>
      <c r="G48" s="10"/>
      <c r="H48" s="10"/>
      <c r="I48" s="10"/>
      <c r="J48" s="10"/>
      <c r="K48" s="10"/>
      <c r="L48" s="10"/>
      <c r="M48" s="10">
        <v>22500</v>
      </c>
      <c r="N48" s="10"/>
      <c r="O48" s="26">
        <v>240192.5</v>
      </c>
      <c r="Q48" s="69"/>
      <c r="R48" s="10"/>
      <c r="S48" s="10"/>
      <c r="T48" s="10">
        <v>217692.5</v>
      </c>
      <c r="U48" s="10"/>
      <c r="V48" s="10"/>
      <c r="W48" s="10"/>
      <c r="X48" s="10"/>
      <c r="Y48" s="10"/>
      <c r="Z48" s="10"/>
      <c r="AA48" s="10">
        <v>22500</v>
      </c>
      <c r="AB48" s="10"/>
      <c r="AC48" s="55">
        <f t="shared" si="0"/>
        <v>240192.5</v>
      </c>
      <c r="AD48" s="47"/>
    </row>
    <row r="49" spans="1:30" ht="15" thickBot="1" x14ac:dyDescent="0.4">
      <c r="A49" s="25" t="s">
        <v>94</v>
      </c>
      <c r="B49" s="9" t="s">
        <v>95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>
        <v>-404424</v>
      </c>
      <c r="O49" s="26">
        <v>-404424</v>
      </c>
      <c r="Q49" s="70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>
        <v>-404424</v>
      </c>
      <c r="AC49" s="57">
        <f t="shared" si="0"/>
        <v>-404424</v>
      </c>
      <c r="AD49" s="47"/>
    </row>
    <row r="50" spans="1:30" ht="15" thickBot="1" x14ac:dyDescent="0.4">
      <c r="A50" s="23"/>
      <c r="B50" s="7" t="s">
        <v>96</v>
      </c>
      <c r="C50" s="8">
        <v>220739.67</v>
      </c>
      <c r="D50" s="8">
        <v>217426.08</v>
      </c>
      <c r="E50" s="8">
        <v>234965.18</v>
      </c>
      <c r="F50" s="8">
        <v>236724.41</v>
      </c>
      <c r="G50" s="8">
        <v>221707.36</v>
      </c>
      <c r="H50" s="8">
        <v>303280.32</v>
      </c>
      <c r="I50" s="8">
        <v>27006.04</v>
      </c>
      <c r="J50" s="8">
        <v>207858.62</v>
      </c>
      <c r="K50" s="8">
        <v>231496.66</v>
      </c>
      <c r="L50" s="8">
        <v>241116.12</v>
      </c>
      <c r="M50" s="8">
        <v>282016.43</v>
      </c>
      <c r="N50" s="8">
        <v>227510.89</v>
      </c>
      <c r="O50" s="24">
        <v>2651847.7799999998</v>
      </c>
      <c r="Q50" s="61">
        <f>SUM(Q51:Q65)</f>
        <v>229971.38699999999</v>
      </c>
      <c r="R50" s="61">
        <f t="shared" ref="R50:AB50" si="3">SUM(R51:R65)</f>
        <v>226164.47699999998</v>
      </c>
      <c r="S50" s="61">
        <f t="shared" si="3"/>
        <v>243703.15700000001</v>
      </c>
      <c r="T50" s="61">
        <f t="shared" si="3"/>
        <v>245200.97700000001</v>
      </c>
      <c r="U50" s="61">
        <f t="shared" si="3"/>
        <v>230554.82700000002</v>
      </c>
      <c r="V50" s="61">
        <f t="shared" si="3"/>
        <v>312323.00700000004</v>
      </c>
      <c r="W50" s="61">
        <f t="shared" si="3"/>
        <v>27954.89</v>
      </c>
      <c r="X50" s="61">
        <f t="shared" si="3"/>
        <v>215805.48699999999</v>
      </c>
      <c r="Y50" s="61">
        <f t="shared" si="3"/>
        <v>240838.277</v>
      </c>
      <c r="Z50" s="61">
        <f t="shared" si="3"/>
        <v>250550.30350000001</v>
      </c>
      <c r="AA50" s="61">
        <f t="shared" si="3"/>
        <v>292473.64649999997</v>
      </c>
      <c r="AB50" s="61">
        <f t="shared" si="3"/>
        <v>236324.93000000002</v>
      </c>
      <c r="AC50" s="60">
        <f t="shared" si="0"/>
        <v>2751865.3659999999</v>
      </c>
      <c r="AD50" s="47"/>
    </row>
    <row r="51" spans="1:30" x14ac:dyDescent="0.35">
      <c r="A51" s="25" t="s">
        <v>97</v>
      </c>
      <c r="B51" s="9" t="s">
        <v>98</v>
      </c>
      <c r="C51" s="10">
        <v>168654.34</v>
      </c>
      <c r="D51" s="10">
        <v>166773.34</v>
      </c>
      <c r="E51" s="10">
        <v>174750.34</v>
      </c>
      <c r="F51" s="10">
        <v>161531.34</v>
      </c>
      <c r="G51" s="10">
        <v>168949.34</v>
      </c>
      <c r="H51" s="10">
        <v>172870.34</v>
      </c>
      <c r="I51" s="10">
        <v>2997</v>
      </c>
      <c r="J51" s="10">
        <v>150937.34</v>
      </c>
      <c r="K51" s="10">
        <v>178832.34</v>
      </c>
      <c r="L51" s="10">
        <v>180692.67</v>
      </c>
      <c r="M51" s="10">
        <v>201144.33</v>
      </c>
      <c r="N51" s="10">
        <v>168299</v>
      </c>
      <c r="O51" s="26">
        <v>1896431.72</v>
      </c>
      <c r="Q51" s="72">
        <v>177087.057</v>
      </c>
      <c r="R51" s="72">
        <v>175112.00700000001</v>
      </c>
      <c r="S51" s="72">
        <v>183487.85700000002</v>
      </c>
      <c r="T51" s="72">
        <v>169607.90700000001</v>
      </c>
      <c r="U51" s="72">
        <v>177396.807</v>
      </c>
      <c r="V51" s="72">
        <v>181513.85700000002</v>
      </c>
      <c r="W51" s="72">
        <v>3146.85</v>
      </c>
      <c r="X51" s="72">
        <v>158484.20699999999</v>
      </c>
      <c r="Y51" s="72">
        <v>187773.95699999999</v>
      </c>
      <c r="Z51" s="72">
        <v>189727.30350000001</v>
      </c>
      <c r="AA51" s="72">
        <v>211201.5465</v>
      </c>
      <c r="AB51" s="72">
        <v>176713.95</v>
      </c>
      <c r="AC51" s="59">
        <f t="shared" si="0"/>
        <v>1991253.3059999999</v>
      </c>
      <c r="AD51" s="47"/>
    </row>
    <row r="52" spans="1:30" x14ac:dyDescent="0.35">
      <c r="A52" s="25" t="s">
        <v>99</v>
      </c>
      <c r="B52" s="9" t="s">
        <v>100</v>
      </c>
      <c r="C52" s="10"/>
      <c r="D52" s="10"/>
      <c r="E52" s="10"/>
      <c r="F52" s="10"/>
      <c r="G52" s="10"/>
      <c r="H52" s="10">
        <v>77000</v>
      </c>
      <c r="I52" s="10">
        <v>8000</v>
      </c>
      <c r="J52" s="10">
        <v>10000</v>
      </c>
      <c r="K52" s="10"/>
      <c r="L52" s="10"/>
      <c r="M52" s="10">
        <v>600</v>
      </c>
      <c r="N52" s="10">
        <v>0</v>
      </c>
      <c r="O52" s="26">
        <v>95600</v>
      </c>
      <c r="Q52" s="69"/>
      <c r="R52" s="10"/>
      <c r="S52" s="10"/>
      <c r="T52" s="10"/>
      <c r="U52" s="10"/>
      <c r="V52" s="10">
        <v>77000</v>
      </c>
      <c r="W52" s="10">
        <v>8000</v>
      </c>
      <c r="X52" s="10">
        <v>10000</v>
      </c>
      <c r="Y52" s="10"/>
      <c r="Z52" s="10"/>
      <c r="AA52" s="10">
        <v>600</v>
      </c>
      <c r="AB52" s="10">
        <v>0</v>
      </c>
      <c r="AC52" s="55">
        <f t="shared" si="0"/>
        <v>95600</v>
      </c>
      <c r="AD52" s="47"/>
    </row>
    <row r="53" spans="1:30" x14ac:dyDescent="0.35">
      <c r="A53" s="25" t="s">
        <v>101</v>
      </c>
      <c r="B53" s="9" t="s">
        <v>102</v>
      </c>
      <c r="C53" s="10">
        <v>18177.740000000002</v>
      </c>
      <c r="D53" s="10">
        <v>17985.88</v>
      </c>
      <c r="E53" s="10">
        <v>18799.53</v>
      </c>
      <c r="F53" s="10">
        <v>17451.2</v>
      </c>
      <c r="G53" s="10">
        <v>18207.830000000002</v>
      </c>
      <c r="H53" s="10">
        <v>19357.77</v>
      </c>
      <c r="I53" s="10">
        <v>305.69</v>
      </c>
      <c r="J53" s="10">
        <v>17120.61</v>
      </c>
      <c r="K53" s="10">
        <v>19965.900000000001</v>
      </c>
      <c r="L53" s="10">
        <v>20188.650000000001</v>
      </c>
      <c r="M53" s="10">
        <v>22540.52</v>
      </c>
      <c r="N53" s="10">
        <v>18967.400000000001</v>
      </c>
      <c r="O53" s="26">
        <v>209068.72</v>
      </c>
      <c r="Q53" s="69">
        <v>18177.740000000002</v>
      </c>
      <c r="R53" s="10">
        <v>17985.88</v>
      </c>
      <c r="S53" s="10">
        <v>18799.53</v>
      </c>
      <c r="T53" s="10">
        <v>17451.2</v>
      </c>
      <c r="U53" s="10">
        <v>18207.830000000002</v>
      </c>
      <c r="V53" s="10">
        <v>19357.77</v>
      </c>
      <c r="W53" s="10">
        <v>305.69</v>
      </c>
      <c r="X53" s="10">
        <v>17120.61</v>
      </c>
      <c r="Y53" s="10">
        <v>19965.900000000001</v>
      </c>
      <c r="Z53" s="10">
        <v>20188.650000000001</v>
      </c>
      <c r="AA53" s="10">
        <v>22540.52</v>
      </c>
      <c r="AB53" s="10">
        <v>18967.400000000001</v>
      </c>
      <c r="AC53" s="55">
        <f t="shared" si="0"/>
        <v>209068.72</v>
      </c>
      <c r="AD53" s="47"/>
    </row>
    <row r="54" spans="1:30" x14ac:dyDescent="0.35">
      <c r="A54" s="25" t="s">
        <v>103</v>
      </c>
      <c r="B54" s="9" t="s">
        <v>104</v>
      </c>
      <c r="C54" s="10">
        <v>283.38</v>
      </c>
      <c r="D54" s="10">
        <v>306.36</v>
      </c>
      <c r="E54" s="10">
        <v>298.7</v>
      </c>
      <c r="F54" s="10">
        <v>275.72000000000003</v>
      </c>
      <c r="G54" s="10">
        <v>283.38</v>
      </c>
      <c r="H54" s="10">
        <v>222.11</v>
      </c>
      <c r="I54" s="10">
        <v>68.930000000000007</v>
      </c>
      <c r="J54" s="10">
        <v>252.75</v>
      </c>
      <c r="K54" s="10">
        <v>214.45</v>
      </c>
      <c r="L54" s="10">
        <v>276.14</v>
      </c>
      <c r="M54" s="10">
        <v>216.11</v>
      </c>
      <c r="N54" s="10">
        <v>144.07</v>
      </c>
      <c r="O54" s="26">
        <v>2842.1</v>
      </c>
      <c r="Q54" s="69">
        <v>283.38</v>
      </c>
      <c r="R54" s="10">
        <v>306.36</v>
      </c>
      <c r="S54" s="10">
        <v>298.7</v>
      </c>
      <c r="T54" s="10">
        <v>275.72000000000003</v>
      </c>
      <c r="U54" s="10">
        <v>283.38</v>
      </c>
      <c r="V54" s="10">
        <v>222.11</v>
      </c>
      <c r="W54" s="10">
        <v>68.930000000000007</v>
      </c>
      <c r="X54" s="10">
        <v>252.75</v>
      </c>
      <c r="Y54" s="10">
        <v>214.45</v>
      </c>
      <c r="Z54" s="10">
        <v>276.14</v>
      </c>
      <c r="AA54" s="10">
        <v>216.11</v>
      </c>
      <c r="AB54" s="10">
        <v>144.07</v>
      </c>
      <c r="AC54" s="55">
        <f t="shared" si="0"/>
        <v>2842.1000000000004</v>
      </c>
      <c r="AD54" s="47"/>
    </row>
    <row r="55" spans="1:30" x14ac:dyDescent="0.35">
      <c r="A55" s="25" t="s">
        <v>105</v>
      </c>
      <c r="B55" s="9" t="s">
        <v>106</v>
      </c>
      <c r="C55" s="10"/>
      <c r="D55" s="10">
        <v>399.27</v>
      </c>
      <c r="E55" s="10">
        <v>798.54</v>
      </c>
      <c r="F55" s="10">
        <v>399</v>
      </c>
      <c r="G55" s="10">
        <v>399</v>
      </c>
      <c r="H55" s="10">
        <v>399.83</v>
      </c>
      <c r="I55" s="10"/>
      <c r="J55" s="10">
        <v>399</v>
      </c>
      <c r="K55" s="10">
        <v>399</v>
      </c>
      <c r="L55" s="10">
        <v>399.45</v>
      </c>
      <c r="M55" s="10">
        <v>399</v>
      </c>
      <c r="N55" s="10">
        <v>399.91</v>
      </c>
      <c r="O55" s="26">
        <v>4392</v>
      </c>
      <c r="Q55" s="18">
        <v>799</v>
      </c>
      <c r="R55" s="2">
        <v>799</v>
      </c>
      <c r="S55" s="2">
        <v>799</v>
      </c>
      <c r="T55" s="2">
        <v>799</v>
      </c>
      <c r="U55" s="2">
        <v>799</v>
      </c>
      <c r="V55" s="2">
        <v>799</v>
      </c>
      <c r="W55" s="2">
        <v>799</v>
      </c>
      <c r="X55" s="2">
        <v>799</v>
      </c>
      <c r="Y55" s="2">
        <v>799</v>
      </c>
      <c r="Z55" s="2">
        <v>799</v>
      </c>
      <c r="AA55" s="2">
        <v>799</v>
      </c>
      <c r="AB55" s="2">
        <v>799</v>
      </c>
      <c r="AC55" s="55">
        <f t="shared" si="0"/>
        <v>9588</v>
      </c>
      <c r="AD55" s="47"/>
    </row>
    <row r="56" spans="1:30" x14ac:dyDescent="0.35">
      <c r="A56" s="25" t="s">
        <v>107</v>
      </c>
      <c r="B56" s="9" t="s">
        <v>108</v>
      </c>
      <c r="C56" s="10">
        <v>242</v>
      </c>
      <c r="D56" s="10"/>
      <c r="E56" s="10"/>
      <c r="F56" s="10"/>
      <c r="G56" s="10"/>
      <c r="H56" s="10">
        <v>1564.08</v>
      </c>
      <c r="I56" s="10"/>
      <c r="J56" s="10"/>
      <c r="K56" s="10"/>
      <c r="L56" s="10"/>
      <c r="M56" s="10"/>
      <c r="N56" s="10">
        <v>1605</v>
      </c>
      <c r="O56" s="26">
        <v>3411.08</v>
      </c>
      <c r="Q56" s="69">
        <v>242</v>
      </c>
      <c r="R56" s="10"/>
      <c r="S56" s="10"/>
      <c r="T56" s="10"/>
      <c r="U56" s="10"/>
      <c r="V56" s="10">
        <v>1564.08</v>
      </c>
      <c r="W56" s="10"/>
      <c r="X56" s="10"/>
      <c r="Y56" s="10"/>
      <c r="Z56" s="10"/>
      <c r="AA56" s="10"/>
      <c r="AB56" s="10">
        <v>1605</v>
      </c>
      <c r="AC56" s="55">
        <f t="shared" si="0"/>
        <v>3411.08</v>
      </c>
      <c r="AD56" s="47"/>
    </row>
    <row r="57" spans="1:30" x14ac:dyDescent="0.35">
      <c r="A57" s="25" t="s">
        <v>109</v>
      </c>
      <c r="B57" s="9" t="s">
        <v>110</v>
      </c>
      <c r="C57" s="10"/>
      <c r="D57" s="10">
        <v>-399.27</v>
      </c>
      <c r="E57" s="10">
        <v>-798.54</v>
      </c>
      <c r="F57" s="10">
        <v>-399</v>
      </c>
      <c r="G57" s="10">
        <v>-399</v>
      </c>
      <c r="H57" s="10">
        <v>-399.83</v>
      </c>
      <c r="I57" s="10"/>
      <c r="J57" s="10">
        <v>-399</v>
      </c>
      <c r="K57" s="10">
        <v>-399</v>
      </c>
      <c r="L57" s="10">
        <v>-399.45</v>
      </c>
      <c r="M57" s="10">
        <v>-399</v>
      </c>
      <c r="N57" s="10">
        <v>-399.91</v>
      </c>
      <c r="O57" s="26">
        <v>-4392</v>
      </c>
      <c r="Q57" s="69"/>
      <c r="R57" s="10">
        <v>-399.27</v>
      </c>
      <c r="S57" s="10">
        <v>-798.54</v>
      </c>
      <c r="T57" s="10">
        <v>-399</v>
      </c>
      <c r="U57" s="10">
        <v>-399</v>
      </c>
      <c r="V57" s="10">
        <v>-399.83</v>
      </c>
      <c r="W57" s="10"/>
      <c r="X57" s="10">
        <v>-399</v>
      </c>
      <c r="Y57" s="10">
        <v>-399</v>
      </c>
      <c r="Z57" s="10">
        <v>-399.45</v>
      </c>
      <c r="AA57" s="10">
        <v>-399</v>
      </c>
      <c r="AB57" s="10">
        <v>-399.91</v>
      </c>
      <c r="AC57" s="55">
        <f t="shared" si="0"/>
        <v>-4392</v>
      </c>
      <c r="AD57" s="47"/>
    </row>
    <row r="58" spans="1:30" x14ac:dyDescent="0.35">
      <c r="A58" s="25" t="s">
        <v>111</v>
      </c>
      <c r="B58" s="9" t="s">
        <v>112</v>
      </c>
      <c r="C58" s="10"/>
      <c r="D58" s="10"/>
      <c r="E58" s="10"/>
      <c r="F58" s="10">
        <v>19307</v>
      </c>
      <c r="G58" s="10"/>
      <c r="H58" s="10"/>
      <c r="I58" s="10"/>
      <c r="J58" s="10"/>
      <c r="K58" s="10"/>
      <c r="L58" s="10"/>
      <c r="M58" s="10"/>
      <c r="N58" s="10"/>
      <c r="O58" s="26">
        <v>19307</v>
      </c>
      <c r="Q58" s="69"/>
      <c r="R58" s="10"/>
      <c r="S58" s="10"/>
      <c r="T58" s="10">
        <v>19307</v>
      </c>
      <c r="U58" s="10"/>
      <c r="V58" s="10"/>
      <c r="W58" s="10"/>
      <c r="X58" s="10"/>
      <c r="Y58" s="10"/>
      <c r="Z58" s="10"/>
      <c r="AA58" s="10"/>
      <c r="AB58" s="10"/>
      <c r="AC58" s="55">
        <f t="shared" si="0"/>
        <v>19307</v>
      </c>
      <c r="AD58" s="47"/>
    </row>
    <row r="59" spans="1:30" x14ac:dyDescent="0.35">
      <c r="A59" s="25" t="s">
        <v>113</v>
      </c>
      <c r="B59" s="9" t="s">
        <v>114</v>
      </c>
      <c r="C59" s="10">
        <v>24478.45</v>
      </c>
      <c r="D59" s="10">
        <v>24660.799999999999</v>
      </c>
      <c r="E59" s="10">
        <v>25376.93</v>
      </c>
      <c r="F59" s="10">
        <v>23921.64</v>
      </c>
      <c r="G59" s="10">
        <v>24564.39</v>
      </c>
      <c r="H59" s="10">
        <v>25024.36</v>
      </c>
      <c r="I59" s="10">
        <v>1137.6400000000001</v>
      </c>
      <c r="J59" s="10">
        <v>21511.94</v>
      </c>
      <c r="K59" s="10">
        <v>25460.23</v>
      </c>
      <c r="L59" s="10">
        <v>26202.61</v>
      </c>
      <c r="M59" s="10">
        <v>30384.05</v>
      </c>
      <c r="N59" s="10">
        <v>24370.9</v>
      </c>
      <c r="O59" s="26">
        <v>277093.94</v>
      </c>
      <c r="Q59" s="69">
        <v>24478.45</v>
      </c>
      <c r="R59" s="10">
        <v>24660.799999999999</v>
      </c>
      <c r="S59" s="10">
        <v>25376.93</v>
      </c>
      <c r="T59" s="10">
        <v>23921.64</v>
      </c>
      <c r="U59" s="10">
        <v>24564.39</v>
      </c>
      <c r="V59" s="10">
        <v>25024.36</v>
      </c>
      <c r="W59" s="10">
        <v>1137.6400000000001</v>
      </c>
      <c r="X59" s="10">
        <v>21511.94</v>
      </c>
      <c r="Y59" s="10">
        <v>25460.23</v>
      </c>
      <c r="Z59" s="10">
        <v>26202.61</v>
      </c>
      <c r="AA59" s="10">
        <v>30384.05</v>
      </c>
      <c r="AB59" s="10">
        <v>24370.9</v>
      </c>
      <c r="AC59" s="55">
        <f t="shared" si="0"/>
        <v>277093.94000000006</v>
      </c>
      <c r="AD59" s="47"/>
    </row>
    <row r="60" spans="1:30" x14ac:dyDescent="0.35">
      <c r="A60" s="25" t="s">
        <v>115</v>
      </c>
      <c r="B60" s="9" t="s">
        <v>116</v>
      </c>
      <c r="C60" s="10">
        <v>2603.08</v>
      </c>
      <c r="D60" s="10">
        <v>2579.2399999999998</v>
      </c>
      <c r="E60" s="10">
        <v>2692.9</v>
      </c>
      <c r="F60" s="10">
        <v>2499.54</v>
      </c>
      <c r="G60" s="10">
        <v>2607.29</v>
      </c>
      <c r="H60" s="10">
        <v>2760.81</v>
      </c>
      <c r="I60" s="10">
        <v>52.82</v>
      </c>
      <c r="J60" s="10">
        <v>2449.66</v>
      </c>
      <c r="K60" s="10">
        <v>2845.45</v>
      </c>
      <c r="L60" s="10">
        <v>2885.56</v>
      </c>
      <c r="M60" s="10">
        <v>3208.69</v>
      </c>
      <c r="N60" s="10">
        <v>2694.72</v>
      </c>
      <c r="O60" s="26">
        <v>29879.759999999998</v>
      </c>
      <c r="Q60" s="69">
        <v>2603.08</v>
      </c>
      <c r="R60" s="10">
        <v>2579.2399999999998</v>
      </c>
      <c r="S60" s="10">
        <v>2692.9</v>
      </c>
      <c r="T60" s="10">
        <v>2499.54</v>
      </c>
      <c r="U60" s="10">
        <v>2607.29</v>
      </c>
      <c r="V60" s="10">
        <v>2760.81</v>
      </c>
      <c r="W60" s="10">
        <v>52.82</v>
      </c>
      <c r="X60" s="10">
        <v>2449.66</v>
      </c>
      <c r="Y60" s="10">
        <v>2845.45</v>
      </c>
      <c r="Z60" s="10">
        <v>2885.56</v>
      </c>
      <c r="AA60" s="10">
        <v>3208.69</v>
      </c>
      <c r="AB60" s="10">
        <v>2694.72</v>
      </c>
      <c r="AC60" s="55">
        <f t="shared" si="0"/>
        <v>29879.759999999998</v>
      </c>
      <c r="AD60" s="47"/>
    </row>
    <row r="61" spans="1:30" x14ac:dyDescent="0.35">
      <c r="A61" s="25" t="s">
        <v>117</v>
      </c>
      <c r="B61" s="9" t="s">
        <v>118</v>
      </c>
      <c r="C61" s="10">
        <v>4951.68</v>
      </c>
      <c r="D61" s="10">
        <v>2855.56</v>
      </c>
      <c r="E61" s="10">
        <v>8768.39</v>
      </c>
      <c r="F61" s="10">
        <v>4429.3500000000004</v>
      </c>
      <c r="G61" s="10">
        <v>4867.17</v>
      </c>
      <c r="H61" s="10">
        <v>4207.53</v>
      </c>
      <c r="I61" s="10">
        <v>5059.96</v>
      </c>
      <c r="J61" s="10">
        <v>5071.32</v>
      </c>
      <c r="K61" s="10">
        <v>1337.68</v>
      </c>
      <c r="L61" s="10">
        <v>4741.95</v>
      </c>
      <c r="M61" s="10">
        <v>13946.36</v>
      </c>
      <c r="N61" s="10">
        <v>4144.45</v>
      </c>
      <c r="O61" s="26">
        <v>64381.4</v>
      </c>
      <c r="Q61" s="69">
        <v>4951.68</v>
      </c>
      <c r="R61" s="10">
        <v>2855.56</v>
      </c>
      <c r="S61" s="10">
        <v>8768.39</v>
      </c>
      <c r="T61" s="10">
        <v>4429.3500000000004</v>
      </c>
      <c r="U61" s="10">
        <v>4867.17</v>
      </c>
      <c r="V61" s="10">
        <v>4207.53</v>
      </c>
      <c r="W61" s="10">
        <v>5059.96</v>
      </c>
      <c r="X61" s="10">
        <v>5071.32</v>
      </c>
      <c r="Y61" s="10">
        <v>1337.68</v>
      </c>
      <c r="Z61" s="10">
        <v>4741.95</v>
      </c>
      <c r="AA61" s="10">
        <v>13946.36</v>
      </c>
      <c r="AB61" s="10">
        <v>4144.45</v>
      </c>
      <c r="AC61" s="55">
        <f t="shared" si="0"/>
        <v>64381.399999999987</v>
      </c>
      <c r="AD61" s="47"/>
    </row>
    <row r="62" spans="1:30" x14ac:dyDescent="0.35">
      <c r="A62" s="25" t="s">
        <v>119</v>
      </c>
      <c r="B62" s="9" t="s">
        <v>120</v>
      </c>
      <c r="C62" s="10"/>
      <c r="D62" s="10">
        <v>515</v>
      </c>
      <c r="E62" s="10">
        <v>2165</v>
      </c>
      <c r="F62" s="10">
        <v>1015</v>
      </c>
      <c r="G62" s="10">
        <v>1015</v>
      </c>
      <c r="H62" s="10"/>
      <c r="I62" s="10"/>
      <c r="J62" s="10"/>
      <c r="K62" s="10"/>
      <c r="L62" s="10">
        <v>290</v>
      </c>
      <c r="M62" s="10">
        <v>5000</v>
      </c>
      <c r="N62" s="10">
        <v>5635.42</v>
      </c>
      <c r="O62" s="26">
        <v>15635.42</v>
      </c>
      <c r="Q62" s="69"/>
      <c r="R62" s="10">
        <v>515</v>
      </c>
      <c r="S62" s="10">
        <v>2165</v>
      </c>
      <c r="T62" s="10">
        <v>1015</v>
      </c>
      <c r="U62" s="10">
        <v>1015</v>
      </c>
      <c r="V62" s="10"/>
      <c r="W62" s="10"/>
      <c r="X62" s="10"/>
      <c r="Y62" s="10"/>
      <c r="Z62" s="10">
        <v>290</v>
      </c>
      <c r="AA62" s="10">
        <v>5000</v>
      </c>
      <c r="AB62" s="10">
        <v>5635.42</v>
      </c>
      <c r="AC62" s="55">
        <f t="shared" si="0"/>
        <v>15635.42</v>
      </c>
      <c r="AD62" s="47"/>
    </row>
    <row r="63" spans="1:30" x14ac:dyDescent="0.35">
      <c r="A63" s="25" t="s">
        <v>121</v>
      </c>
      <c r="B63" s="9" t="s">
        <v>122</v>
      </c>
      <c r="C63" s="10">
        <v>1349</v>
      </c>
      <c r="D63" s="10">
        <v>1749.9</v>
      </c>
      <c r="E63" s="10">
        <v>2113.39</v>
      </c>
      <c r="F63" s="10">
        <v>6293.62</v>
      </c>
      <c r="G63" s="10">
        <v>1212.96</v>
      </c>
      <c r="H63" s="10">
        <v>273.32</v>
      </c>
      <c r="I63" s="10">
        <v>9384</v>
      </c>
      <c r="J63" s="10">
        <v>515</v>
      </c>
      <c r="K63" s="10">
        <v>2840.61</v>
      </c>
      <c r="L63" s="10">
        <v>5838.54</v>
      </c>
      <c r="M63" s="10">
        <v>4976.37</v>
      </c>
      <c r="N63" s="10">
        <v>1649.93</v>
      </c>
      <c r="O63" s="26">
        <v>38196.639999999999</v>
      </c>
      <c r="Q63" s="69">
        <v>1349</v>
      </c>
      <c r="R63" s="10">
        <v>1749.9</v>
      </c>
      <c r="S63" s="10">
        <v>2113.39</v>
      </c>
      <c r="T63" s="10">
        <v>6293.62</v>
      </c>
      <c r="U63" s="10">
        <v>1212.96</v>
      </c>
      <c r="V63" s="10">
        <v>273.32</v>
      </c>
      <c r="W63" s="10">
        <v>9384</v>
      </c>
      <c r="X63" s="10">
        <v>515</v>
      </c>
      <c r="Y63" s="10">
        <v>2840.61</v>
      </c>
      <c r="Z63" s="10">
        <v>5838.54</v>
      </c>
      <c r="AA63" s="10">
        <v>4976.37</v>
      </c>
      <c r="AB63" s="10">
        <v>1649.93</v>
      </c>
      <c r="AC63" s="55">
        <f t="shared" si="0"/>
        <v>38196.639999999999</v>
      </c>
      <c r="AD63" s="47"/>
    </row>
    <row r="64" spans="1:30" x14ac:dyDescent="0.35">
      <c r="A64" s="25" t="s">
        <v>123</v>
      </c>
      <c r="B64" s="9" t="s">
        <v>124</v>
      </c>
      <c r="C64" s="10">
        <v>4951.68</v>
      </c>
      <c r="D64" s="10">
        <v>7726.64</v>
      </c>
      <c r="E64" s="10">
        <v>4429.3500000000004</v>
      </c>
      <c r="F64" s="10">
        <v>7726.64</v>
      </c>
      <c r="G64" s="10">
        <v>4867.17</v>
      </c>
      <c r="H64" s="10">
        <v>4207.53</v>
      </c>
      <c r="I64" s="10">
        <v>5071.32</v>
      </c>
      <c r="J64" s="10">
        <v>1230.6300000000001</v>
      </c>
      <c r="K64" s="10">
        <v>1337.68</v>
      </c>
      <c r="L64" s="10">
        <v>4742</v>
      </c>
      <c r="M64" s="10">
        <v>13946.36</v>
      </c>
      <c r="N64" s="10">
        <v>4144.3999999999996</v>
      </c>
      <c r="O64" s="26">
        <v>64381.4</v>
      </c>
      <c r="Q64" s="69">
        <v>4951.68</v>
      </c>
      <c r="R64" s="10">
        <v>7726.64</v>
      </c>
      <c r="S64" s="10">
        <v>4429.3500000000004</v>
      </c>
      <c r="T64" s="10">
        <v>7726.64</v>
      </c>
      <c r="U64" s="10">
        <v>4867.17</v>
      </c>
      <c r="V64" s="10">
        <v>4207.53</v>
      </c>
      <c r="W64" s="10">
        <v>5071.32</v>
      </c>
      <c r="X64" s="10">
        <v>1230.6300000000001</v>
      </c>
      <c r="Y64" s="10">
        <v>1337.68</v>
      </c>
      <c r="Z64" s="10">
        <v>4742</v>
      </c>
      <c r="AA64" s="10">
        <v>13946.36</v>
      </c>
      <c r="AB64" s="10">
        <v>4144.3999999999996</v>
      </c>
      <c r="AC64" s="55">
        <f t="shared" si="0"/>
        <v>64381.399999999994</v>
      </c>
      <c r="AD64" s="47"/>
    </row>
    <row r="65" spans="1:30" x14ac:dyDescent="0.35">
      <c r="A65" s="25" t="s">
        <v>125</v>
      </c>
      <c r="B65" s="9" t="s">
        <v>126</v>
      </c>
      <c r="C65" s="10">
        <v>-4951.68</v>
      </c>
      <c r="D65" s="10">
        <v>-7726.64</v>
      </c>
      <c r="E65" s="10">
        <v>-4429.3500000000004</v>
      </c>
      <c r="F65" s="10">
        <v>-7726.64</v>
      </c>
      <c r="G65" s="10">
        <v>-4867.17</v>
      </c>
      <c r="H65" s="10">
        <v>-4207.53</v>
      </c>
      <c r="I65" s="10">
        <v>-5071.32</v>
      </c>
      <c r="J65" s="10">
        <v>-1230.6300000000001</v>
      </c>
      <c r="K65" s="10">
        <v>-1337.68</v>
      </c>
      <c r="L65" s="10">
        <v>-4742</v>
      </c>
      <c r="M65" s="10">
        <v>-13946.36</v>
      </c>
      <c r="N65" s="10">
        <v>-4144.3999999999996</v>
      </c>
      <c r="O65" s="26">
        <v>-64381.4</v>
      </c>
      <c r="Q65" s="69">
        <v>-4951.68</v>
      </c>
      <c r="R65" s="10">
        <v>-7726.64</v>
      </c>
      <c r="S65" s="10">
        <v>-4429.3500000000004</v>
      </c>
      <c r="T65" s="10">
        <v>-7726.64</v>
      </c>
      <c r="U65" s="10">
        <v>-4867.17</v>
      </c>
      <c r="V65" s="10">
        <v>-4207.53</v>
      </c>
      <c r="W65" s="10">
        <v>-5071.32</v>
      </c>
      <c r="X65" s="10">
        <v>-1230.6300000000001</v>
      </c>
      <c r="Y65" s="10">
        <v>-1337.68</v>
      </c>
      <c r="Z65" s="10">
        <v>-4742</v>
      </c>
      <c r="AA65" s="10">
        <v>-13946.36</v>
      </c>
      <c r="AB65" s="10">
        <v>-4144.3999999999996</v>
      </c>
      <c r="AC65" s="55">
        <f t="shared" si="0"/>
        <v>-64381.399999999994</v>
      </c>
      <c r="AD65" s="47"/>
    </row>
    <row r="66" spans="1:30" ht="15" thickBot="1" x14ac:dyDescent="0.4">
      <c r="A66" s="25" t="s">
        <v>127</v>
      </c>
      <c r="B66" s="9" t="s">
        <v>128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>
        <v>0</v>
      </c>
      <c r="N66" s="10">
        <v>0</v>
      </c>
      <c r="O66" s="26">
        <v>0</v>
      </c>
      <c r="Q66" s="70"/>
      <c r="R66" s="56"/>
      <c r="S66" s="56"/>
      <c r="T66" s="56"/>
      <c r="U66" s="56"/>
      <c r="V66" s="56"/>
      <c r="W66" s="56"/>
      <c r="X66" s="56"/>
      <c r="Y66" s="56"/>
      <c r="Z66" s="56"/>
      <c r="AA66" s="56">
        <v>0</v>
      </c>
      <c r="AB66" s="56">
        <v>0</v>
      </c>
      <c r="AC66" s="57">
        <f t="shared" si="0"/>
        <v>0</v>
      </c>
      <c r="AD66" s="47"/>
    </row>
    <row r="67" spans="1:30" ht="15" thickBot="1" x14ac:dyDescent="0.4">
      <c r="A67" s="23"/>
      <c r="B67" s="7" t="s">
        <v>129</v>
      </c>
      <c r="C67" s="8">
        <v>4300</v>
      </c>
      <c r="D67" s="8">
        <v>7300</v>
      </c>
      <c r="E67" s="8">
        <v>8000</v>
      </c>
      <c r="F67" s="8">
        <v>8000</v>
      </c>
      <c r="G67" s="8">
        <v>8000</v>
      </c>
      <c r="H67" s="8">
        <v>8000</v>
      </c>
      <c r="I67" s="8">
        <v>8000</v>
      </c>
      <c r="J67" s="8">
        <v>8000</v>
      </c>
      <c r="K67" s="8">
        <v>8000</v>
      </c>
      <c r="L67" s="8">
        <v>8000</v>
      </c>
      <c r="M67" s="8">
        <v>8000</v>
      </c>
      <c r="N67" s="8">
        <v>12400</v>
      </c>
      <c r="O67" s="24">
        <v>96000</v>
      </c>
      <c r="Q67" s="61">
        <f>SUM(Q68:Q69)</f>
        <v>4300</v>
      </c>
      <c r="R67" s="61">
        <f t="shared" ref="R67:AB67" si="4">SUM(R68:R69)</f>
        <v>7300</v>
      </c>
      <c r="S67" s="61">
        <f t="shared" si="4"/>
        <v>8000</v>
      </c>
      <c r="T67" s="61">
        <f t="shared" si="4"/>
        <v>8000</v>
      </c>
      <c r="U67" s="61">
        <f t="shared" si="4"/>
        <v>8000</v>
      </c>
      <c r="V67" s="61">
        <f t="shared" si="4"/>
        <v>8000</v>
      </c>
      <c r="W67" s="61">
        <f t="shared" si="4"/>
        <v>8000</v>
      </c>
      <c r="X67" s="61">
        <f t="shared" si="4"/>
        <v>8000</v>
      </c>
      <c r="Y67" s="61">
        <f t="shared" si="4"/>
        <v>8000</v>
      </c>
      <c r="Z67" s="61">
        <f t="shared" si="4"/>
        <v>8000</v>
      </c>
      <c r="AA67" s="61">
        <f t="shared" si="4"/>
        <v>8000</v>
      </c>
      <c r="AB67" s="61">
        <f t="shared" si="4"/>
        <v>12400</v>
      </c>
      <c r="AC67" s="60">
        <f t="shared" si="0"/>
        <v>96000</v>
      </c>
      <c r="AD67" s="47"/>
    </row>
    <row r="68" spans="1:30" x14ac:dyDescent="0.35">
      <c r="A68" s="25" t="s">
        <v>130</v>
      </c>
      <c r="B68" s="9" t="s">
        <v>131</v>
      </c>
      <c r="C68" s="10">
        <v>4300</v>
      </c>
      <c r="D68" s="10">
        <v>4300</v>
      </c>
      <c r="E68" s="10">
        <v>5000</v>
      </c>
      <c r="F68" s="10">
        <v>5000</v>
      </c>
      <c r="G68" s="10">
        <v>5000</v>
      </c>
      <c r="H68" s="10">
        <v>5000</v>
      </c>
      <c r="I68" s="10">
        <v>5000</v>
      </c>
      <c r="J68" s="10">
        <v>5000</v>
      </c>
      <c r="K68" s="10">
        <v>5000</v>
      </c>
      <c r="L68" s="10">
        <v>5000</v>
      </c>
      <c r="M68" s="10">
        <v>5000</v>
      </c>
      <c r="N68" s="10">
        <v>6400</v>
      </c>
      <c r="O68" s="26">
        <v>60000</v>
      </c>
      <c r="Q68" s="71">
        <v>4300</v>
      </c>
      <c r="R68" s="58">
        <v>4300</v>
      </c>
      <c r="S68" s="58">
        <v>5000</v>
      </c>
      <c r="T68" s="58">
        <v>5000</v>
      </c>
      <c r="U68" s="58">
        <v>5000</v>
      </c>
      <c r="V68" s="58">
        <v>5000</v>
      </c>
      <c r="W68" s="58">
        <v>5000</v>
      </c>
      <c r="X68" s="58">
        <v>5000</v>
      </c>
      <c r="Y68" s="58">
        <v>5000</v>
      </c>
      <c r="Z68" s="58">
        <v>5000</v>
      </c>
      <c r="AA68" s="58">
        <v>5000</v>
      </c>
      <c r="AB68" s="58">
        <v>6400</v>
      </c>
      <c r="AC68" s="59">
        <f t="shared" si="0"/>
        <v>60000</v>
      </c>
      <c r="AD68" s="47"/>
    </row>
    <row r="69" spans="1:30" ht="15" thickBot="1" x14ac:dyDescent="0.4">
      <c r="A69" s="25" t="s">
        <v>132</v>
      </c>
      <c r="B69" s="9" t="s">
        <v>133</v>
      </c>
      <c r="C69" s="10">
        <v>0</v>
      </c>
      <c r="D69" s="10">
        <v>3000</v>
      </c>
      <c r="E69" s="10">
        <v>3000</v>
      </c>
      <c r="F69" s="10">
        <v>3000</v>
      </c>
      <c r="G69" s="10">
        <v>3000</v>
      </c>
      <c r="H69" s="10">
        <v>3000</v>
      </c>
      <c r="I69" s="10">
        <v>3000</v>
      </c>
      <c r="J69" s="10">
        <v>3000</v>
      </c>
      <c r="K69" s="10">
        <v>3000</v>
      </c>
      <c r="L69" s="10">
        <v>3000</v>
      </c>
      <c r="M69" s="10">
        <v>3000</v>
      </c>
      <c r="N69" s="10">
        <v>6000</v>
      </c>
      <c r="O69" s="26">
        <v>36000</v>
      </c>
      <c r="Q69" s="70">
        <v>0</v>
      </c>
      <c r="R69" s="56">
        <v>3000</v>
      </c>
      <c r="S69" s="56">
        <v>3000</v>
      </c>
      <c r="T69" s="56">
        <v>3000</v>
      </c>
      <c r="U69" s="56">
        <v>3000</v>
      </c>
      <c r="V69" s="56">
        <v>3000</v>
      </c>
      <c r="W69" s="56">
        <v>3000</v>
      </c>
      <c r="X69" s="56">
        <v>3000</v>
      </c>
      <c r="Y69" s="56">
        <v>3000</v>
      </c>
      <c r="Z69" s="56">
        <v>3000</v>
      </c>
      <c r="AA69" s="56">
        <v>3000</v>
      </c>
      <c r="AB69" s="56">
        <v>6000</v>
      </c>
      <c r="AC69" s="57">
        <f t="shared" si="0"/>
        <v>36000</v>
      </c>
      <c r="AD69" s="47"/>
    </row>
    <row r="70" spans="1:30" ht="15" thickBot="1" x14ac:dyDescent="0.4">
      <c r="A70" s="23"/>
      <c r="B70" s="7" t="s">
        <v>134</v>
      </c>
      <c r="C70" s="8">
        <v>80746.86</v>
      </c>
      <c r="D70" s="8">
        <v>52800.18</v>
      </c>
      <c r="E70" s="8">
        <v>232230.9</v>
      </c>
      <c r="F70" s="8">
        <v>328176.90000000002</v>
      </c>
      <c r="G70" s="8">
        <v>76869.78</v>
      </c>
      <c r="H70" s="8">
        <v>63661.11</v>
      </c>
      <c r="I70" s="8">
        <v>269390.40000000002</v>
      </c>
      <c r="J70" s="8">
        <v>43583.72</v>
      </c>
      <c r="K70" s="8">
        <v>96552.12</v>
      </c>
      <c r="L70" s="8">
        <v>256113.74</v>
      </c>
      <c r="M70" s="8">
        <v>-96993.54</v>
      </c>
      <c r="N70" s="8">
        <v>293371.46999999997</v>
      </c>
      <c r="O70" s="24">
        <v>1696503.64</v>
      </c>
      <c r="Q70" s="61">
        <f>SUM(Q71:Q105)</f>
        <v>57355.69</v>
      </c>
      <c r="R70" s="62">
        <f t="shared" ref="R70:AB70" si="5">SUM(R71:R105)</f>
        <v>52800.180000000008</v>
      </c>
      <c r="S70" s="62">
        <f t="shared" si="5"/>
        <v>232230.90000000002</v>
      </c>
      <c r="T70" s="62">
        <f t="shared" si="5"/>
        <v>328176.89999999997</v>
      </c>
      <c r="U70" s="62">
        <f t="shared" si="5"/>
        <v>76869.78</v>
      </c>
      <c r="V70" s="62">
        <f t="shared" si="5"/>
        <v>63661.110000000008</v>
      </c>
      <c r="W70" s="62">
        <f t="shared" si="5"/>
        <v>269390.39999999997</v>
      </c>
      <c r="X70" s="62">
        <f t="shared" si="5"/>
        <v>43583.72</v>
      </c>
      <c r="Y70" s="62">
        <f t="shared" si="5"/>
        <v>96552.12000000001</v>
      </c>
      <c r="Z70" s="62">
        <f t="shared" si="5"/>
        <v>256113.74000000002</v>
      </c>
      <c r="AA70" s="62">
        <f t="shared" si="5"/>
        <v>-98983.539999999979</v>
      </c>
      <c r="AB70" s="62">
        <f t="shared" si="5"/>
        <v>293371.46999999997</v>
      </c>
      <c r="AC70" s="63">
        <f t="shared" si="0"/>
        <v>1671122.47</v>
      </c>
      <c r="AD70" s="47"/>
    </row>
    <row r="71" spans="1:30" x14ac:dyDescent="0.35">
      <c r="A71" s="25" t="s">
        <v>135</v>
      </c>
      <c r="B71" s="9" t="s">
        <v>136</v>
      </c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>
        <v>1990</v>
      </c>
      <c r="N71" s="10"/>
      <c r="O71" s="26">
        <v>1990</v>
      </c>
      <c r="Q71" s="41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59">
        <f t="shared" si="0"/>
        <v>0</v>
      </c>
      <c r="AD71" s="47"/>
    </row>
    <row r="72" spans="1:30" x14ac:dyDescent="0.35">
      <c r="A72" s="25" t="s">
        <v>137</v>
      </c>
      <c r="B72" s="9" t="s">
        <v>138</v>
      </c>
      <c r="C72" s="10">
        <v>323.5</v>
      </c>
      <c r="D72" s="10">
        <v>3500.15</v>
      </c>
      <c r="E72" s="10">
        <v>25882.12</v>
      </c>
      <c r="F72" s="10">
        <v>3335.6</v>
      </c>
      <c r="G72" s="10"/>
      <c r="H72" s="10">
        <v>4431.6000000000004</v>
      </c>
      <c r="I72" s="10">
        <v>5504.31</v>
      </c>
      <c r="J72" s="10">
        <v>332.97</v>
      </c>
      <c r="K72" s="10">
        <v>19398.259999999998</v>
      </c>
      <c r="L72" s="10">
        <v>5523.8</v>
      </c>
      <c r="M72" s="10">
        <v>332.97</v>
      </c>
      <c r="N72" s="10">
        <v>11001.59</v>
      </c>
      <c r="O72" s="26">
        <v>79566.87</v>
      </c>
      <c r="Q72" s="69">
        <v>323.5</v>
      </c>
      <c r="R72" s="10">
        <v>3500.15</v>
      </c>
      <c r="S72" s="10">
        <v>25882.12</v>
      </c>
      <c r="T72" s="10">
        <v>3335.6</v>
      </c>
      <c r="U72" s="10"/>
      <c r="V72" s="10">
        <v>4431.6000000000004</v>
      </c>
      <c r="W72" s="10">
        <v>5504.31</v>
      </c>
      <c r="X72" s="10">
        <v>332.97</v>
      </c>
      <c r="Y72" s="10">
        <v>19398.259999999998</v>
      </c>
      <c r="Z72" s="10">
        <v>5523.8</v>
      </c>
      <c r="AA72" s="10">
        <v>332.97</v>
      </c>
      <c r="AB72" s="10">
        <v>11001.59</v>
      </c>
      <c r="AC72" s="55">
        <f t="shared" ref="AC72:AC106" si="6">SUM(Q72:AB72)</f>
        <v>79566.87</v>
      </c>
      <c r="AD72" s="47"/>
    </row>
    <row r="73" spans="1:30" x14ac:dyDescent="0.35">
      <c r="A73" s="25" t="s">
        <v>139</v>
      </c>
      <c r="B73" s="9" t="s">
        <v>140</v>
      </c>
      <c r="C73" s="10">
        <v>15985.45</v>
      </c>
      <c r="D73" s="10">
        <v>9567.1200000000008</v>
      </c>
      <c r="E73" s="10">
        <v>18880.849999999999</v>
      </c>
      <c r="F73" s="10">
        <v>12435.72</v>
      </c>
      <c r="G73" s="10">
        <v>9006.34</v>
      </c>
      <c r="H73" s="10">
        <v>8418.76</v>
      </c>
      <c r="I73" s="10">
        <v>6378.07</v>
      </c>
      <c r="J73" s="10">
        <v>3865.44</v>
      </c>
      <c r="K73" s="10">
        <v>6090.19</v>
      </c>
      <c r="L73" s="10">
        <v>7478.73</v>
      </c>
      <c r="M73" s="10">
        <v>9505.92</v>
      </c>
      <c r="N73" s="10">
        <v>14118.85</v>
      </c>
      <c r="O73" s="26">
        <v>121731.44</v>
      </c>
      <c r="Q73" s="69">
        <v>15985.45</v>
      </c>
      <c r="R73" s="10">
        <v>9567.1200000000008</v>
      </c>
      <c r="S73" s="10">
        <v>18880.849999999999</v>
      </c>
      <c r="T73" s="10">
        <v>12435.72</v>
      </c>
      <c r="U73" s="10">
        <v>9006.34</v>
      </c>
      <c r="V73" s="10">
        <v>8418.76</v>
      </c>
      <c r="W73" s="10">
        <v>6378.07</v>
      </c>
      <c r="X73" s="10">
        <v>3865.44</v>
      </c>
      <c r="Y73" s="10">
        <v>6090.19</v>
      </c>
      <c r="Z73" s="10">
        <v>7478.73</v>
      </c>
      <c r="AA73" s="10">
        <v>9505.92</v>
      </c>
      <c r="AB73" s="10">
        <v>14118.85</v>
      </c>
      <c r="AC73" s="55">
        <f t="shared" si="6"/>
        <v>121731.44</v>
      </c>
      <c r="AD73" s="47"/>
    </row>
    <row r="74" spans="1:30" x14ac:dyDescent="0.35">
      <c r="A74" s="25" t="s">
        <v>141</v>
      </c>
      <c r="B74" s="9" t="s">
        <v>142</v>
      </c>
      <c r="C74" s="10"/>
      <c r="D74" s="10"/>
      <c r="E74" s="10"/>
      <c r="F74" s="10"/>
      <c r="G74" s="10"/>
      <c r="H74" s="10"/>
      <c r="I74" s="10"/>
      <c r="J74" s="10">
        <v>5137</v>
      </c>
      <c r="K74" s="10">
        <v>5604</v>
      </c>
      <c r="L74" s="10">
        <v>5604</v>
      </c>
      <c r="M74" s="10">
        <v>5604</v>
      </c>
      <c r="N74" s="10">
        <v>5604</v>
      </c>
      <c r="O74" s="26">
        <v>27553</v>
      </c>
      <c r="Q74" s="69"/>
      <c r="R74" s="10"/>
      <c r="S74" s="10"/>
      <c r="T74" s="10"/>
      <c r="U74" s="10"/>
      <c r="V74" s="10"/>
      <c r="W74" s="10"/>
      <c r="X74" s="10">
        <v>5137</v>
      </c>
      <c r="Y74" s="10">
        <v>5604</v>
      </c>
      <c r="Z74" s="10">
        <v>5604</v>
      </c>
      <c r="AA74" s="10">
        <v>5604</v>
      </c>
      <c r="AB74" s="10">
        <v>5604</v>
      </c>
      <c r="AC74" s="55">
        <f t="shared" si="6"/>
        <v>27553</v>
      </c>
      <c r="AD74" s="47"/>
    </row>
    <row r="75" spans="1:30" x14ac:dyDescent="0.35">
      <c r="A75" s="25" t="s">
        <v>143</v>
      </c>
      <c r="B75" s="9" t="s">
        <v>144</v>
      </c>
      <c r="C75" s="10">
        <v>7132.72</v>
      </c>
      <c r="D75" s="10"/>
      <c r="E75" s="10">
        <v>341.51</v>
      </c>
      <c r="F75" s="10">
        <v>3265.26</v>
      </c>
      <c r="G75" s="10">
        <v>5325.62</v>
      </c>
      <c r="H75" s="10"/>
      <c r="I75" s="10"/>
      <c r="J75" s="10">
        <v>420.85</v>
      </c>
      <c r="K75" s="10">
        <v>5372.61</v>
      </c>
      <c r="L75" s="10"/>
      <c r="M75" s="10">
        <v>2957.99</v>
      </c>
      <c r="N75" s="10"/>
      <c r="O75" s="26">
        <v>24816.560000000001</v>
      </c>
      <c r="Q75" s="69"/>
      <c r="R75" s="10"/>
      <c r="S75" s="10">
        <v>341.51</v>
      </c>
      <c r="T75" s="10">
        <v>3265.26</v>
      </c>
      <c r="U75" s="10">
        <v>5325.62</v>
      </c>
      <c r="V75" s="10"/>
      <c r="W75" s="10"/>
      <c r="X75" s="10">
        <v>420.85</v>
      </c>
      <c r="Y75" s="10">
        <v>5372.61</v>
      </c>
      <c r="Z75" s="10"/>
      <c r="AA75" s="10">
        <v>2957.99</v>
      </c>
      <c r="AB75" s="10"/>
      <c r="AC75" s="55">
        <f t="shared" si="6"/>
        <v>17683.839999999997</v>
      </c>
      <c r="AD75" s="47"/>
    </row>
    <row r="76" spans="1:30" x14ac:dyDescent="0.35">
      <c r="A76" s="25" t="s">
        <v>145</v>
      </c>
      <c r="B76" s="9" t="s">
        <v>146</v>
      </c>
      <c r="C76" s="10">
        <v>18412.7</v>
      </c>
      <c r="D76" s="10">
        <v>4298.2</v>
      </c>
      <c r="E76" s="10">
        <v>13537.13</v>
      </c>
      <c r="F76" s="10">
        <v>35832.769999999997</v>
      </c>
      <c r="G76" s="10">
        <v>31547.21</v>
      </c>
      <c r="H76" s="10">
        <v>8195.8799999999992</v>
      </c>
      <c r="I76" s="10">
        <v>5800</v>
      </c>
      <c r="J76" s="10">
        <v>6579.8</v>
      </c>
      <c r="K76" s="10">
        <v>10994.82</v>
      </c>
      <c r="L76" s="10">
        <v>11561.06</v>
      </c>
      <c r="M76" s="10">
        <v>13272.47</v>
      </c>
      <c r="N76" s="10">
        <v>8278.75</v>
      </c>
      <c r="O76" s="26">
        <v>168310.79</v>
      </c>
      <c r="Q76" s="69">
        <v>18412.7</v>
      </c>
      <c r="R76" s="10">
        <v>4298.2</v>
      </c>
      <c r="S76" s="10">
        <v>13537.13</v>
      </c>
      <c r="T76" s="10">
        <v>35832.769999999997</v>
      </c>
      <c r="U76" s="10">
        <v>31547.21</v>
      </c>
      <c r="V76" s="10">
        <v>8195.8799999999992</v>
      </c>
      <c r="W76" s="10">
        <v>5800</v>
      </c>
      <c r="X76" s="10">
        <v>6579.8</v>
      </c>
      <c r="Y76" s="10">
        <v>10994.82</v>
      </c>
      <c r="Z76" s="10">
        <v>11561.06</v>
      </c>
      <c r="AA76" s="10">
        <v>13272.47</v>
      </c>
      <c r="AB76" s="10">
        <v>8278.75</v>
      </c>
      <c r="AC76" s="55">
        <f t="shared" si="6"/>
        <v>168310.78999999998</v>
      </c>
      <c r="AD76" s="47"/>
    </row>
    <row r="77" spans="1:30" x14ac:dyDescent="0.35">
      <c r="A77" s="25" t="s">
        <v>147</v>
      </c>
      <c r="B77" s="9" t="s">
        <v>148</v>
      </c>
      <c r="C77" s="10">
        <v>8623.0300000000007</v>
      </c>
      <c r="D77" s="10">
        <v>11806.6</v>
      </c>
      <c r="E77" s="10">
        <v>10718.02</v>
      </c>
      <c r="F77" s="10">
        <v>15751.84</v>
      </c>
      <c r="G77" s="10">
        <v>15252.95</v>
      </c>
      <c r="H77" s="10">
        <v>28377.87</v>
      </c>
      <c r="I77" s="10">
        <v>14590.55</v>
      </c>
      <c r="J77" s="10">
        <v>12782.76</v>
      </c>
      <c r="K77" s="10">
        <v>19328</v>
      </c>
      <c r="L77" s="10">
        <v>9190.5499999999993</v>
      </c>
      <c r="M77" s="10">
        <v>28852.080000000002</v>
      </c>
      <c r="N77" s="10">
        <v>25955.86</v>
      </c>
      <c r="O77" s="26">
        <v>201230.11</v>
      </c>
      <c r="Q77" s="69">
        <v>8623.0300000000007</v>
      </c>
      <c r="R77" s="10">
        <v>11806.6</v>
      </c>
      <c r="S77" s="10">
        <v>10718.02</v>
      </c>
      <c r="T77" s="10">
        <v>15751.84</v>
      </c>
      <c r="U77" s="10">
        <v>15252.95</v>
      </c>
      <c r="V77" s="10">
        <v>28377.87</v>
      </c>
      <c r="W77" s="10">
        <v>14590.55</v>
      </c>
      <c r="X77" s="10">
        <v>12782.76</v>
      </c>
      <c r="Y77" s="10">
        <v>19328</v>
      </c>
      <c r="Z77" s="10">
        <v>9190.5499999999993</v>
      </c>
      <c r="AA77" s="10">
        <v>28852.080000000002</v>
      </c>
      <c r="AB77" s="10">
        <v>25955.86</v>
      </c>
      <c r="AC77" s="55">
        <f t="shared" si="6"/>
        <v>201230.11</v>
      </c>
      <c r="AD77" s="47"/>
    </row>
    <row r="78" spans="1:30" x14ac:dyDescent="0.35">
      <c r="A78" s="25" t="s">
        <v>149</v>
      </c>
      <c r="B78" s="9" t="s">
        <v>150</v>
      </c>
      <c r="C78" s="10"/>
      <c r="D78" s="10"/>
      <c r="E78" s="10"/>
      <c r="F78" s="10">
        <v>1125.47</v>
      </c>
      <c r="G78" s="10"/>
      <c r="H78" s="10">
        <v>1863.33</v>
      </c>
      <c r="I78" s="10"/>
      <c r="J78" s="10"/>
      <c r="K78" s="10">
        <v>1688.67</v>
      </c>
      <c r="L78" s="10"/>
      <c r="M78" s="10"/>
      <c r="N78" s="10"/>
      <c r="O78" s="26">
        <v>4677.47</v>
      </c>
      <c r="Q78" s="69"/>
      <c r="R78" s="10"/>
      <c r="S78" s="10"/>
      <c r="T78" s="10">
        <v>1125.47</v>
      </c>
      <c r="U78" s="10"/>
      <c r="V78" s="10">
        <v>1863.33</v>
      </c>
      <c r="W78" s="10"/>
      <c r="X78" s="10"/>
      <c r="Y78" s="10">
        <v>1688.67</v>
      </c>
      <c r="Z78" s="10"/>
      <c r="AA78" s="10"/>
      <c r="AB78" s="10"/>
      <c r="AC78" s="55">
        <f t="shared" si="6"/>
        <v>4677.47</v>
      </c>
      <c r="AD78" s="47"/>
    </row>
    <row r="79" spans="1:30" x14ac:dyDescent="0.35">
      <c r="A79" s="25" t="s">
        <v>151</v>
      </c>
      <c r="B79" s="9" t="s">
        <v>152</v>
      </c>
      <c r="C79" s="10">
        <v>2456.08</v>
      </c>
      <c r="D79" s="10">
        <v>484.56</v>
      </c>
      <c r="E79" s="10"/>
      <c r="F79" s="10">
        <v>1212.1099999999999</v>
      </c>
      <c r="G79" s="10">
        <v>26</v>
      </c>
      <c r="H79" s="10"/>
      <c r="I79" s="10"/>
      <c r="J79" s="10">
        <v>613.6</v>
      </c>
      <c r="K79" s="10"/>
      <c r="L79" s="10">
        <v>426.46</v>
      </c>
      <c r="M79" s="10">
        <v>625.14</v>
      </c>
      <c r="N79" s="10">
        <v>872.42</v>
      </c>
      <c r="O79" s="26">
        <v>6716.37</v>
      </c>
      <c r="Q79" s="69">
        <v>2456.08</v>
      </c>
      <c r="R79" s="10">
        <v>484.56</v>
      </c>
      <c r="S79" s="10"/>
      <c r="T79" s="10">
        <v>1212.1099999999999</v>
      </c>
      <c r="U79" s="10">
        <v>26</v>
      </c>
      <c r="V79" s="10"/>
      <c r="W79" s="10"/>
      <c r="X79" s="10">
        <v>613.6</v>
      </c>
      <c r="Y79" s="10"/>
      <c r="Z79" s="10">
        <v>426.46</v>
      </c>
      <c r="AA79" s="10">
        <v>625.14</v>
      </c>
      <c r="AB79" s="10">
        <v>872.42</v>
      </c>
      <c r="AC79" s="55">
        <f t="shared" si="6"/>
        <v>6716.3700000000008</v>
      </c>
      <c r="AD79" s="47"/>
    </row>
    <row r="80" spans="1:30" x14ac:dyDescent="0.35">
      <c r="A80" s="25" t="s">
        <v>153</v>
      </c>
      <c r="B80" s="9" t="s">
        <v>154</v>
      </c>
      <c r="C80" s="10">
        <v>16258.45</v>
      </c>
      <c r="D80" s="10">
        <v>2179.9299999999998</v>
      </c>
      <c r="E80" s="10"/>
      <c r="F80" s="10">
        <v>40730.550000000003</v>
      </c>
      <c r="G80" s="10"/>
      <c r="H80" s="10"/>
      <c r="I80" s="10">
        <v>207215.21</v>
      </c>
      <c r="J80" s="10">
        <v>4268.75</v>
      </c>
      <c r="K80" s="10">
        <v>1630.2</v>
      </c>
      <c r="L80" s="10">
        <v>10899.45</v>
      </c>
      <c r="M80" s="10">
        <v>-260405.11</v>
      </c>
      <c r="N80" s="10">
        <v>139151</v>
      </c>
      <c r="O80" s="26">
        <v>161928.43</v>
      </c>
      <c r="Q80" s="69"/>
      <c r="R80" s="10">
        <v>2179.9299999999998</v>
      </c>
      <c r="S80" s="10"/>
      <c r="T80" s="10">
        <v>40730.550000000003</v>
      </c>
      <c r="U80" s="10"/>
      <c r="V80" s="10"/>
      <c r="W80" s="10">
        <v>207215.21</v>
      </c>
      <c r="X80" s="10">
        <v>4268.75</v>
      </c>
      <c r="Y80" s="10">
        <v>1630.2</v>
      </c>
      <c r="Z80" s="10">
        <v>10899.45</v>
      </c>
      <c r="AA80" s="10">
        <v>-260405.11</v>
      </c>
      <c r="AB80" s="10">
        <v>139151</v>
      </c>
      <c r="AC80" s="55">
        <f t="shared" si="6"/>
        <v>145669.98000000004</v>
      </c>
      <c r="AD80" s="47"/>
    </row>
    <row r="81" spans="1:30" x14ac:dyDescent="0.35">
      <c r="A81" s="25" t="s">
        <v>155</v>
      </c>
      <c r="B81" s="9" t="s">
        <v>156</v>
      </c>
      <c r="C81" s="10"/>
      <c r="D81" s="10"/>
      <c r="E81" s="10"/>
      <c r="F81" s="10"/>
      <c r="G81" s="10"/>
      <c r="H81" s="10"/>
      <c r="I81" s="10">
        <v>14360.25</v>
      </c>
      <c r="J81" s="10"/>
      <c r="K81" s="10"/>
      <c r="L81" s="10"/>
      <c r="M81" s="10"/>
      <c r="N81" s="10">
        <v>-1200</v>
      </c>
      <c r="O81" s="26">
        <v>13160.25</v>
      </c>
      <c r="Q81" s="69"/>
      <c r="R81" s="10"/>
      <c r="S81" s="10"/>
      <c r="T81" s="10"/>
      <c r="U81" s="10"/>
      <c r="V81" s="10"/>
      <c r="W81" s="10">
        <v>14360.25</v>
      </c>
      <c r="X81" s="10"/>
      <c r="Y81" s="10"/>
      <c r="Z81" s="10"/>
      <c r="AA81" s="10"/>
      <c r="AB81" s="10">
        <v>-1200</v>
      </c>
      <c r="AC81" s="55">
        <f t="shared" si="6"/>
        <v>13160.25</v>
      </c>
      <c r="AD81" s="47"/>
    </row>
    <row r="82" spans="1:30" x14ac:dyDescent="0.35">
      <c r="A82" s="25" t="s">
        <v>157</v>
      </c>
      <c r="B82" s="9" t="s">
        <v>158</v>
      </c>
      <c r="C82" s="10">
        <v>2255.54</v>
      </c>
      <c r="D82" s="10">
        <v>937.06</v>
      </c>
      <c r="E82" s="10">
        <v>3593.38</v>
      </c>
      <c r="F82" s="10">
        <v>17109.11</v>
      </c>
      <c r="G82" s="10"/>
      <c r="H82" s="10"/>
      <c r="I82" s="10">
        <v>718.52</v>
      </c>
      <c r="J82" s="10">
        <v>2417.19</v>
      </c>
      <c r="K82" s="10"/>
      <c r="L82" s="10">
        <v>933.81</v>
      </c>
      <c r="M82" s="10"/>
      <c r="N82" s="10">
        <v>2487.2399999999998</v>
      </c>
      <c r="O82" s="26">
        <v>30451.85</v>
      </c>
      <c r="Q82" s="69">
        <v>2255.54</v>
      </c>
      <c r="R82" s="10">
        <v>937.06</v>
      </c>
      <c r="S82" s="10">
        <v>3593.38</v>
      </c>
      <c r="T82" s="10">
        <v>17109.11</v>
      </c>
      <c r="U82" s="10"/>
      <c r="V82" s="10"/>
      <c r="W82" s="10">
        <v>718.52</v>
      </c>
      <c r="X82" s="10">
        <v>2417.19</v>
      </c>
      <c r="Y82" s="10"/>
      <c r="Z82" s="10">
        <v>933.81</v>
      </c>
      <c r="AA82" s="10"/>
      <c r="AB82" s="10">
        <v>2487.2399999999998</v>
      </c>
      <c r="AC82" s="55">
        <f t="shared" si="6"/>
        <v>30451.85</v>
      </c>
      <c r="AD82" s="47"/>
    </row>
    <row r="83" spans="1:30" x14ac:dyDescent="0.35">
      <c r="A83" s="25" t="s">
        <v>159</v>
      </c>
      <c r="B83" s="9" t="s">
        <v>160</v>
      </c>
      <c r="C83" s="10"/>
      <c r="D83" s="10"/>
      <c r="E83" s="10"/>
      <c r="F83" s="10">
        <v>17512.5</v>
      </c>
      <c r="G83" s="10"/>
      <c r="H83" s="10"/>
      <c r="I83" s="10"/>
      <c r="J83" s="10"/>
      <c r="K83" s="10"/>
      <c r="L83" s="10"/>
      <c r="M83" s="10"/>
      <c r="N83" s="10"/>
      <c r="O83" s="26">
        <v>17512.5</v>
      </c>
      <c r="Q83" s="69"/>
      <c r="R83" s="10"/>
      <c r="S83" s="10"/>
      <c r="T83" s="10">
        <v>17512.5</v>
      </c>
      <c r="U83" s="10"/>
      <c r="V83" s="10"/>
      <c r="W83" s="10"/>
      <c r="X83" s="10"/>
      <c r="Y83" s="10"/>
      <c r="Z83" s="10"/>
      <c r="AA83" s="10"/>
      <c r="AB83" s="10"/>
      <c r="AC83" s="55">
        <f t="shared" si="6"/>
        <v>17512.5</v>
      </c>
      <c r="AD83" s="47"/>
    </row>
    <row r="84" spans="1:30" x14ac:dyDescent="0.35">
      <c r="A84" s="25" t="s">
        <v>161</v>
      </c>
      <c r="B84" s="9" t="s">
        <v>162</v>
      </c>
      <c r="C84" s="10"/>
      <c r="D84" s="10"/>
      <c r="E84" s="10">
        <v>3219</v>
      </c>
      <c r="F84" s="10"/>
      <c r="G84" s="10"/>
      <c r="H84" s="10"/>
      <c r="I84" s="10"/>
      <c r="J84" s="10"/>
      <c r="K84" s="10"/>
      <c r="L84" s="10"/>
      <c r="M84" s="10"/>
      <c r="N84" s="10">
        <v>353</v>
      </c>
      <c r="O84" s="26">
        <v>3572</v>
      </c>
      <c r="Q84" s="69"/>
      <c r="R84" s="10"/>
      <c r="S84" s="10">
        <v>3219</v>
      </c>
      <c r="T84" s="10"/>
      <c r="U84" s="10"/>
      <c r="V84" s="10"/>
      <c r="W84" s="10"/>
      <c r="X84" s="10"/>
      <c r="Y84" s="10"/>
      <c r="Z84" s="10"/>
      <c r="AA84" s="10"/>
      <c r="AB84" s="10">
        <v>353</v>
      </c>
      <c r="AC84" s="55">
        <f t="shared" si="6"/>
        <v>3572</v>
      </c>
      <c r="AD84" s="47"/>
    </row>
    <row r="85" spans="1:30" x14ac:dyDescent="0.35">
      <c r="A85" s="25" t="s">
        <v>163</v>
      </c>
      <c r="B85" s="9" t="s">
        <v>164</v>
      </c>
      <c r="C85" s="10"/>
      <c r="D85" s="10"/>
      <c r="E85" s="10">
        <v>3400</v>
      </c>
      <c r="F85" s="10">
        <v>36369</v>
      </c>
      <c r="G85" s="10"/>
      <c r="H85" s="10"/>
      <c r="I85" s="10"/>
      <c r="J85" s="10"/>
      <c r="K85" s="10"/>
      <c r="L85" s="10"/>
      <c r="M85" s="10">
        <v>25155</v>
      </c>
      <c r="N85" s="10">
        <v>11875</v>
      </c>
      <c r="O85" s="26">
        <v>76799</v>
      </c>
      <c r="Q85" s="69"/>
      <c r="R85" s="10"/>
      <c r="S85" s="10">
        <v>3400</v>
      </c>
      <c r="T85" s="10">
        <v>36369</v>
      </c>
      <c r="U85" s="10"/>
      <c r="V85" s="10"/>
      <c r="W85" s="10"/>
      <c r="X85" s="10"/>
      <c r="Y85" s="10"/>
      <c r="Z85" s="10"/>
      <c r="AA85" s="10">
        <v>25155</v>
      </c>
      <c r="AB85" s="10">
        <v>11875</v>
      </c>
      <c r="AC85" s="55">
        <f t="shared" si="6"/>
        <v>76799</v>
      </c>
      <c r="AD85" s="47"/>
    </row>
    <row r="86" spans="1:30" x14ac:dyDescent="0.35">
      <c r="A86" s="25" t="s">
        <v>165</v>
      </c>
      <c r="B86" s="9" t="s">
        <v>166</v>
      </c>
      <c r="C86" s="10">
        <v>1322.29</v>
      </c>
      <c r="D86" s="10"/>
      <c r="E86" s="10">
        <v>442.8</v>
      </c>
      <c r="F86" s="10">
        <v>945</v>
      </c>
      <c r="G86" s="10">
        <v>1224</v>
      </c>
      <c r="H86" s="10"/>
      <c r="I86" s="10"/>
      <c r="J86" s="10">
        <v>1566.76</v>
      </c>
      <c r="K86" s="10">
        <v>227.99</v>
      </c>
      <c r="L86" s="10"/>
      <c r="M86" s="10"/>
      <c r="N86" s="10">
        <v>1232.96</v>
      </c>
      <c r="O86" s="26">
        <v>6961.8</v>
      </c>
      <c r="Q86" s="69">
        <v>1322.29</v>
      </c>
      <c r="R86" s="10"/>
      <c r="S86" s="10">
        <v>442.8</v>
      </c>
      <c r="T86" s="10">
        <v>945</v>
      </c>
      <c r="U86" s="10">
        <v>1224</v>
      </c>
      <c r="V86" s="10"/>
      <c r="W86" s="10"/>
      <c r="X86" s="10">
        <v>1566.76</v>
      </c>
      <c r="Y86" s="10">
        <v>227.99</v>
      </c>
      <c r="Z86" s="10"/>
      <c r="AA86" s="10"/>
      <c r="AB86" s="10">
        <v>1232.96</v>
      </c>
      <c r="AC86" s="55">
        <f t="shared" si="6"/>
        <v>6961.8</v>
      </c>
      <c r="AD86" s="47"/>
    </row>
    <row r="87" spans="1:30" x14ac:dyDescent="0.35">
      <c r="A87" s="25" t="s">
        <v>167</v>
      </c>
      <c r="B87" s="9" t="s">
        <v>168</v>
      </c>
      <c r="C87" s="10"/>
      <c r="D87" s="10"/>
      <c r="E87" s="10"/>
      <c r="F87" s="10">
        <v>875</v>
      </c>
      <c r="G87" s="10"/>
      <c r="H87" s="10"/>
      <c r="I87" s="10"/>
      <c r="J87" s="10"/>
      <c r="K87" s="10"/>
      <c r="L87" s="10"/>
      <c r="M87" s="10"/>
      <c r="N87" s="10"/>
      <c r="O87" s="26">
        <v>875</v>
      </c>
      <c r="Q87" s="69"/>
      <c r="R87" s="10"/>
      <c r="S87" s="10"/>
      <c r="T87" s="10">
        <v>875</v>
      </c>
      <c r="U87" s="10"/>
      <c r="V87" s="10"/>
      <c r="W87" s="10"/>
      <c r="X87" s="10"/>
      <c r="Y87" s="10"/>
      <c r="Z87" s="10"/>
      <c r="AA87" s="10"/>
      <c r="AB87" s="10"/>
      <c r="AC87" s="55">
        <f t="shared" si="6"/>
        <v>875</v>
      </c>
      <c r="AD87" s="47"/>
    </row>
    <row r="88" spans="1:30" x14ac:dyDescent="0.35">
      <c r="A88" s="25" t="s">
        <v>169</v>
      </c>
      <c r="B88" s="9" t="s">
        <v>170</v>
      </c>
      <c r="C88" s="10"/>
      <c r="D88" s="10"/>
      <c r="E88" s="10"/>
      <c r="F88" s="10"/>
      <c r="G88" s="10"/>
      <c r="H88" s="10"/>
      <c r="I88" s="10">
        <v>9000</v>
      </c>
      <c r="J88" s="10"/>
      <c r="K88" s="10">
        <v>556.48</v>
      </c>
      <c r="L88" s="10"/>
      <c r="M88" s="10"/>
      <c r="N88" s="10">
        <v>283.5</v>
      </c>
      <c r="O88" s="26">
        <v>9839.98</v>
      </c>
      <c r="Q88" s="69"/>
      <c r="R88" s="10"/>
      <c r="S88" s="10"/>
      <c r="T88" s="10"/>
      <c r="U88" s="10"/>
      <c r="V88" s="10"/>
      <c r="W88" s="10">
        <v>9000</v>
      </c>
      <c r="X88" s="10"/>
      <c r="Y88" s="10">
        <v>556.48</v>
      </c>
      <c r="Z88" s="10"/>
      <c r="AA88" s="10"/>
      <c r="AB88" s="10">
        <v>283.5</v>
      </c>
      <c r="AC88" s="55">
        <f t="shared" si="6"/>
        <v>9839.98</v>
      </c>
      <c r="AD88" s="47"/>
    </row>
    <row r="89" spans="1:30" x14ac:dyDescent="0.35">
      <c r="A89" s="25" t="s">
        <v>171</v>
      </c>
      <c r="B89" s="9" t="s">
        <v>172</v>
      </c>
      <c r="C89" s="10">
        <v>231</v>
      </c>
      <c r="D89" s="10">
        <v>4000</v>
      </c>
      <c r="E89" s="10">
        <v>25000</v>
      </c>
      <c r="F89" s="10"/>
      <c r="G89" s="10"/>
      <c r="H89" s="10"/>
      <c r="I89" s="10"/>
      <c r="J89" s="10"/>
      <c r="K89" s="10">
        <v>1874.03</v>
      </c>
      <c r="L89" s="10"/>
      <c r="M89" s="10"/>
      <c r="N89" s="10">
        <v>1204.5</v>
      </c>
      <c r="O89" s="26">
        <v>32309.53</v>
      </c>
      <c r="Q89" s="69">
        <v>231</v>
      </c>
      <c r="R89" s="10">
        <v>4000</v>
      </c>
      <c r="S89" s="10">
        <v>25000</v>
      </c>
      <c r="T89" s="10"/>
      <c r="U89" s="10"/>
      <c r="V89" s="10"/>
      <c r="W89" s="10"/>
      <c r="X89" s="10"/>
      <c r="Y89" s="10">
        <v>1874.03</v>
      </c>
      <c r="Z89" s="10"/>
      <c r="AA89" s="10"/>
      <c r="AB89" s="10">
        <v>1204.5</v>
      </c>
      <c r="AC89" s="55">
        <f t="shared" si="6"/>
        <v>32309.53</v>
      </c>
      <c r="AD89" s="47"/>
    </row>
    <row r="90" spans="1:30" x14ac:dyDescent="0.35">
      <c r="A90" s="25" t="s">
        <v>173</v>
      </c>
      <c r="B90" s="9" t="s">
        <v>174</v>
      </c>
      <c r="C90" s="10"/>
      <c r="D90" s="10">
        <v>0</v>
      </c>
      <c r="E90" s="10">
        <v>754.42</v>
      </c>
      <c r="F90" s="10"/>
      <c r="G90" s="10">
        <v>1134.9100000000001</v>
      </c>
      <c r="H90" s="10">
        <v>380</v>
      </c>
      <c r="I90" s="10">
        <v>760.98</v>
      </c>
      <c r="J90" s="10"/>
      <c r="K90" s="10"/>
      <c r="L90" s="10"/>
      <c r="M90" s="10">
        <v>498.08</v>
      </c>
      <c r="N90" s="10"/>
      <c r="O90" s="26">
        <v>3528.39</v>
      </c>
      <c r="Q90" s="69"/>
      <c r="R90" s="10">
        <v>0</v>
      </c>
      <c r="S90" s="10">
        <v>754.42</v>
      </c>
      <c r="T90" s="10"/>
      <c r="U90" s="10">
        <v>1134.9100000000001</v>
      </c>
      <c r="V90" s="10">
        <v>380</v>
      </c>
      <c r="W90" s="10">
        <v>760.98</v>
      </c>
      <c r="X90" s="10"/>
      <c r="Y90" s="10"/>
      <c r="Z90" s="10"/>
      <c r="AA90" s="10">
        <v>498.08</v>
      </c>
      <c r="AB90" s="10"/>
      <c r="AC90" s="55">
        <f t="shared" si="6"/>
        <v>3528.39</v>
      </c>
      <c r="AD90" s="47"/>
    </row>
    <row r="91" spans="1:30" x14ac:dyDescent="0.35">
      <c r="A91" s="25" t="s">
        <v>175</v>
      </c>
      <c r="B91" s="9" t="s">
        <v>176</v>
      </c>
      <c r="C91" s="10">
        <v>3745.09</v>
      </c>
      <c r="D91" s="10">
        <v>5244.76</v>
      </c>
      <c r="E91" s="10">
        <v>2932</v>
      </c>
      <c r="F91" s="10">
        <v>6611.37</v>
      </c>
      <c r="G91" s="10">
        <v>4747.0600000000004</v>
      </c>
      <c r="H91" s="10">
        <v>4445.55</v>
      </c>
      <c r="I91" s="10"/>
      <c r="J91" s="10">
        <v>5298.91</v>
      </c>
      <c r="K91" s="10">
        <v>17858.77</v>
      </c>
      <c r="L91" s="10">
        <v>15796.72</v>
      </c>
      <c r="M91" s="10">
        <v>20599.060000000001</v>
      </c>
      <c r="N91" s="10">
        <v>18832.41</v>
      </c>
      <c r="O91" s="26">
        <v>106111.7</v>
      </c>
      <c r="Q91" s="69">
        <v>3745.09</v>
      </c>
      <c r="R91" s="10">
        <v>5244.76</v>
      </c>
      <c r="S91" s="10">
        <v>2932</v>
      </c>
      <c r="T91" s="10">
        <v>6611.37</v>
      </c>
      <c r="U91" s="10">
        <v>4747.0600000000004</v>
      </c>
      <c r="V91" s="10">
        <v>4445.55</v>
      </c>
      <c r="W91" s="10"/>
      <c r="X91" s="10">
        <v>5298.91</v>
      </c>
      <c r="Y91" s="10">
        <v>17858.77</v>
      </c>
      <c r="Z91" s="10">
        <v>15796.72</v>
      </c>
      <c r="AA91" s="10">
        <v>20599.060000000001</v>
      </c>
      <c r="AB91" s="10">
        <v>18832.41</v>
      </c>
      <c r="AC91" s="55">
        <f t="shared" si="6"/>
        <v>106111.70000000001</v>
      </c>
      <c r="AD91" s="47"/>
    </row>
    <row r="92" spans="1:30" x14ac:dyDescent="0.35">
      <c r="A92" s="25" t="s">
        <v>177</v>
      </c>
      <c r="B92" s="9" t="s">
        <v>178</v>
      </c>
      <c r="C92" s="10"/>
      <c r="D92" s="10">
        <v>2674.33</v>
      </c>
      <c r="E92" s="10"/>
      <c r="F92" s="10">
        <v>9771.4599999999991</v>
      </c>
      <c r="G92" s="10"/>
      <c r="H92" s="10"/>
      <c r="I92" s="10"/>
      <c r="J92" s="10"/>
      <c r="K92" s="10"/>
      <c r="L92" s="10">
        <v>3362.77</v>
      </c>
      <c r="M92" s="10">
        <v>2989.76</v>
      </c>
      <c r="N92" s="10">
        <v>9279.2099999999991</v>
      </c>
      <c r="O92" s="26">
        <v>28077.53</v>
      </c>
      <c r="Q92" s="69"/>
      <c r="R92" s="10">
        <v>2674.33</v>
      </c>
      <c r="S92" s="10"/>
      <c r="T92" s="10">
        <v>9771.4599999999991</v>
      </c>
      <c r="U92" s="10"/>
      <c r="V92" s="10"/>
      <c r="W92" s="10"/>
      <c r="X92" s="10"/>
      <c r="Y92" s="10"/>
      <c r="Z92" s="10">
        <v>3362.77</v>
      </c>
      <c r="AA92" s="10">
        <v>2989.76</v>
      </c>
      <c r="AB92" s="10">
        <v>9279.2099999999991</v>
      </c>
      <c r="AC92" s="55">
        <f t="shared" si="6"/>
        <v>28077.53</v>
      </c>
      <c r="AD92" s="47"/>
    </row>
    <row r="93" spans="1:30" x14ac:dyDescent="0.35">
      <c r="A93" s="25" t="s">
        <v>179</v>
      </c>
      <c r="B93" s="9" t="s">
        <v>180</v>
      </c>
      <c r="C93" s="10">
        <v>542.45000000000005</v>
      </c>
      <c r="D93" s="10">
        <v>670</v>
      </c>
      <c r="E93" s="10">
        <v>588.75</v>
      </c>
      <c r="F93" s="10"/>
      <c r="G93" s="10"/>
      <c r="H93" s="10">
        <v>637.98</v>
      </c>
      <c r="I93" s="10"/>
      <c r="J93" s="10">
        <v>299</v>
      </c>
      <c r="K93" s="10"/>
      <c r="L93" s="10">
        <v>320</v>
      </c>
      <c r="M93" s="10"/>
      <c r="N93" s="10"/>
      <c r="O93" s="26">
        <v>3058.18</v>
      </c>
      <c r="Q93" s="69">
        <v>542.45000000000005</v>
      </c>
      <c r="R93" s="10">
        <v>670</v>
      </c>
      <c r="S93" s="10">
        <v>588.75</v>
      </c>
      <c r="T93" s="10"/>
      <c r="U93" s="10"/>
      <c r="V93" s="10">
        <v>637.98</v>
      </c>
      <c r="W93" s="10"/>
      <c r="X93" s="10">
        <v>299</v>
      </c>
      <c r="Y93" s="10"/>
      <c r="Z93" s="10">
        <v>320</v>
      </c>
      <c r="AA93" s="10"/>
      <c r="AB93" s="10"/>
      <c r="AC93" s="55">
        <f t="shared" si="6"/>
        <v>3058.1800000000003</v>
      </c>
      <c r="AD93" s="47"/>
    </row>
    <row r="94" spans="1:30" x14ac:dyDescent="0.35">
      <c r="A94" s="25" t="s">
        <v>181</v>
      </c>
      <c r="B94" s="9" t="s">
        <v>182</v>
      </c>
      <c r="C94" s="10"/>
      <c r="D94" s="10"/>
      <c r="E94" s="10"/>
      <c r="F94" s="10"/>
      <c r="G94" s="10">
        <v>93.83</v>
      </c>
      <c r="H94" s="10"/>
      <c r="I94" s="10"/>
      <c r="J94" s="10"/>
      <c r="K94" s="10"/>
      <c r="L94" s="10"/>
      <c r="M94" s="10">
        <v>74.5</v>
      </c>
      <c r="N94" s="10"/>
      <c r="O94" s="26">
        <v>168.33</v>
      </c>
      <c r="Q94" s="69"/>
      <c r="R94" s="10"/>
      <c r="S94" s="10"/>
      <c r="T94" s="10"/>
      <c r="U94" s="10">
        <v>93.83</v>
      </c>
      <c r="V94" s="10"/>
      <c r="W94" s="10"/>
      <c r="X94" s="10"/>
      <c r="Y94" s="10"/>
      <c r="Z94" s="10"/>
      <c r="AA94" s="10">
        <v>74.5</v>
      </c>
      <c r="AB94" s="10"/>
      <c r="AC94" s="55">
        <f t="shared" si="6"/>
        <v>168.32999999999998</v>
      </c>
      <c r="AD94" s="47"/>
    </row>
    <row r="95" spans="1:30" x14ac:dyDescent="0.35">
      <c r="A95" s="25" t="s">
        <v>183</v>
      </c>
      <c r="B95" s="9" t="s">
        <v>184</v>
      </c>
      <c r="C95" s="10"/>
      <c r="D95" s="10">
        <v>600</v>
      </c>
      <c r="E95" s="10">
        <v>268</v>
      </c>
      <c r="F95" s="10">
        <v>4184</v>
      </c>
      <c r="G95" s="10"/>
      <c r="H95" s="10">
        <v>1666</v>
      </c>
      <c r="I95" s="10"/>
      <c r="J95" s="10"/>
      <c r="K95" s="10">
        <v>3128.6</v>
      </c>
      <c r="L95" s="10">
        <v>139</v>
      </c>
      <c r="M95" s="10"/>
      <c r="N95" s="10"/>
      <c r="O95" s="26">
        <v>9985.6</v>
      </c>
      <c r="Q95" s="69"/>
      <c r="R95" s="10">
        <v>600</v>
      </c>
      <c r="S95" s="10">
        <v>268</v>
      </c>
      <c r="T95" s="10">
        <v>4184</v>
      </c>
      <c r="U95" s="10"/>
      <c r="V95" s="10">
        <v>1666</v>
      </c>
      <c r="W95" s="10"/>
      <c r="X95" s="10"/>
      <c r="Y95" s="10">
        <v>3128.6</v>
      </c>
      <c r="Z95" s="10">
        <v>139</v>
      </c>
      <c r="AA95" s="10"/>
      <c r="AB95" s="10"/>
      <c r="AC95" s="55">
        <f t="shared" si="6"/>
        <v>9985.6</v>
      </c>
      <c r="AD95" s="47"/>
    </row>
    <row r="96" spans="1:30" x14ac:dyDescent="0.35">
      <c r="A96" s="25" t="s">
        <v>185</v>
      </c>
      <c r="B96" s="9" t="s">
        <v>186</v>
      </c>
      <c r="C96" s="10"/>
      <c r="D96" s="10"/>
      <c r="E96" s="10">
        <v>22154.82</v>
      </c>
      <c r="F96" s="10">
        <v>6759.71</v>
      </c>
      <c r="G96" s="10">
        <v>746.36</v>
      </c>
      <c r="H96" s="10">
        <v>668.09</v>
      </c>
      <c r="I96" s="10"/>
      <c r="J96" s="10"/>
      <c r="K96" s="10">
        <v>2800</v>
      </c>
      <c r="L96" s="10">
        <v>3035.5</v>
      </c>
      <c r="M96" s="10">
        <v>2057.6</v>
      </c>
      <c r="N96" s="10"/>
      <c r="O96" s="26">
        <v>38222.080000000002</v>
      </c>
      <c r="Q96" s="69"/>
      <c r="R96" s="10"/>
      <c r="S96" s="10">
        <v>22154.82</v>
      </c>
      <c r="T96" s="10">
        <v>6759.71</v>
      </c>
      <c r="U96" s="10">
        <v>746.36</v>
      </c>
      <c r="V96" s="10">
        <v>668.09</v>
      </c>
      <c r="W96" s="10"/>
      <c r="X96" s="10"/>
      <c r="Y96" s="10">
        <v>2800</v>
      </c>
      <c r="Z96" s="10">
        <v>3035.5</v>
      </c>
      <c r="AA96" s="10">
        <v>2057.6</v>
      </c>
      <c r="AB96" s="10"/>
      <c r="AC96" s="55">
        <f t="shared" si="6"/>
        <v>38222.079999999994</v>
      </c>
      <c r="AD96" s="47"/>
    </row>
    <row r="97" spans="1:30" x14ac:dyDescent="0.35">
      <c r="A97" s="25" t="s">
        <v>187</v>
      </c>
      <c r="B97" s="9" t="s">
        <v>188</v>
      </c>
      <c r="C97" s="10"/>
      <c r="D97" s="10"/>
      <c r="E97" s="10">
        <v>41700</v>
      </c>
      <c r="F97" s="10">
        <v>885</v>
      </c>
      <c r="G97" s="10">
        <v>5251</v>
      </c>
      <c r="H97" s="10"/>
      <c r="I97" s="10"/>
      <c r="J97" s="10"/>
      <c r="K97" s="10"/>
      <c r="L97" s="10">
        <v>180317.73</v>
      </c>
      <c r="M97" s="10"/>
      <c r="N97" s="10"/>
      <c r="O97" s="26">
        <v>228153.73</v>
      </c>
      <c r="Q97" s="69"/>
      <c r="R97" s="10"/>
      <c r="S97" s="10">
        <v>41700</v>
      </c>
      <c r="T97" s="10">
        <v>885</v>
      </c>
      <c r="U97" s="10">
        <v>5251</v>
      </c>
      <c r="V97" s="10"/>
      <c r="W97" s="10"/>
      <c r="X97" s="10"/>
      <c r="Y97" s="10"/>
      <c r="Z97" s="10">
        <v>180317.73</v>
      </c>
      <c r="AA97" s="10"/>
      <c r="AB97" s="10"/>
      <c r="AC97" s="55">
        <f t="shared" si="6"/>
        <v>228153.73</v>
      </c>
      <c r="AD97" s="47"/>
    </row>
    <row r="98" spans="1:30" x14ac:dyDescent="0.35">
      <c r="A98" s="25" t="s">
        <v>189</v>
      </c>
      <c r="B98" s="9" t="s">
        <v>190</v>
      </c>
      <c r="C98" s="10">
        <v>800</v>
      </c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26">
        <v>800</v>
      </c>
      <c r="Q98" s="69">
        <v>800</v>
      </c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55">
        <f t="shared" si="6"/>
        <v>800</v>
      </c>
      <c r="AD98" s="47"/>
    </row>
    <row r="99" spans="1:30" x14ac:dyDescent="0.35">
      <c r="A99" s="25" t="s">
        <v>191</v>
      </c>
      <c r="B99" s="9" t="s">
        <v>192</v>
      </c>
      <c r="C99" s="10"/>
      <c r="D99" s="10">
        <v>3185</v>
      </c>
      <c r="E99" s="10">
        <v>3185</v>
      </c>
      <c r="F99" s="10"/>
      <c r="G99" s="10">
        <v>2515</v>
      </c>
      <c r="H99" s="10">
        <v>1725</v>
      </c>
      <c r="I99" s="10"/>
      <c r="J99" s="10"/>
      <c r="K99" s="10"/>
      <c r="L99" s="10"/>
      <c r="M99" s="10">
        <v>4978</v>
      </c>
      <c r="N99" s="10"/>
      <c r="O99" s="26">
        <v>15588</v>
      </c>
      <c r="Q99" s="69"/>
      <c r="R99" s="10">
        <v>3185</v>
      </c>
      <c r="S99" s="10">
        <v>3185</v>
      </c>
      <c r="T99" s="10"/>
      <c r="U99" s="10">
        <v>2515</v>
      </c>
      <c r="V99" s="10">
        <v>1725</v>
      </c>
      <c r="W99" s="10"/>
      <c r="X99" s="10"/>
      <c r="Y99" s="10"/>
      <c r="Z99" s="10"/>
      <c r="AA99" s="10">
        <v>4978</v>
      </c>
      <c r="AB99" s="10"/>
      <c r="AC99" s="55">
        <f t="shared" si="6"/>
        <v>15588</v>
      </c>
      <c r="AD99" s="47"/>
    </row>
    <row r="100" spans="1:30" x14ac:dyDescent="0.35">
      <c r="A100" s="25" t="s">
        <v>193</v>
      </c>
      <c r="B100" s="9" t="s">
        <v>194</v>
      </c>
      <c r="C100" s="10"/>
      <c r="D100" s="10"/>
      <c r="E100" s="10"/>
      <c r="F100" s="10">
        <v>52187.51</v>
      </c>
      <c r="G100" s="10"/>
      <c r="H100" s="10"/>
      <c r="I100" s="10"/>
      <c r="J100" s="10"/>
      <c r="K100" s="10"/>
      <c r="L100" s="10"/>
      <c r="M100" s="10"/>
      <c r="N100" s="10"/>
      <c r="O100" s="26">
        <v>52187.51</v>
      </c>
      <c r="Q100" s="69"/>
      <c r="R100" s="10"/>
      <c r="S100" s="10"/>
      <c r="T100" s="10">
        <v>52187.51</v>
      </c>
      <c r="U100" s="10"/>
      <c r="V100" s="10"/>
      <c r="W100" s="10"/>
      <c r="X100" s="10"/>
      <c r="Y100" s="10"/>
      <c r="Z100" s="10"/>
      <c r="AA100" s="10"/>
      <c r="AB100" s="10"/>
      <c r="AC100" s="55">
        <f t="shared" si="6"/>
        <v>52187.51</v>
      </c>
      <c r="AD100" s="47"/>
    </row>
    <row r="101" spans="1:30" x14ac:dyDescent="0.35">
      <c r="A101" s="25" t="s">
        <v>195</v>
      </c>
      <c r="B101" s="9" t="s">
        <v>196</v>
      </c>
      <c r="C101" s="10"/>
      <c r="D101" s="10"/>
      <c r="E101" s="10">
        <v>55000</v>
      </c>
      <c r="F101" s="10">
        <v>56095</v>
      </c>
      <c r="G101" s="10"/>
      <c r="H101" s="10"/>
      <c r="I101" s="10"/>
      <c r="J101" s="10"/>
      <c r="K101" s="10"/>
      <c r="L101" s="10"/>
      <c r="M101" s="10"/>
      <c r="N101" s="10"/>
      <c r="O101" s="26">
        <v>111095</v>
      </c>
      <c r="Q101" s="69"/>
      <c r="R101" s="10"/>
      <c r="S101" s="10">
        <v>55000</v>
      </c>
      <c r="T101" s="10">
        <v>56095</v>
      </c>
      <c r="U101" s="10"/>
      <c r="V101" s="10"/>
      <c r="W101" s="10"/>
      <c r="X101" s="10"/>
      <c r="Y101" s="10"/>
      <c r="Z101" s="10"/>
      <c r="AA101" s="10"/>
      <c r="AB101" s="10"/>
      <c r="AC101" s="55">
        <f t="shared" si="6"/>
        <v>111095</v>
      </c>
      <c r="AD101" s="47"/>
    </row>
    <row r="102" spans="1:30" x14ac:dyDescent="0.35">
      <c r="A102" s="25" t="s">
        <v>197</v>
      </c>
      <c r="B102" s="9" t="s">
        <v>198</v>
      </c>
      <c r="C102" s="10">
        <v>2658.56</v>
      </c>
      <c r="D102" s="10">
        <v>3649.61</v>
      </c>
      <c r="E102" s="10">
        <v>633.1</v>
      </c>
      <c r="F102" s="10">
        <v>5182</v>
      </c>
      <c r="G102" s="10"/>
      <c r="H102" s="10">
        <v>2850</v>
      </c>
      <c r="I102" s="10">
        <v>4574</v>
      </c>
      <c r="J102" s="10"/>
      <c r="K102" s="10"/>
      <c r="L102" s="10">
        <v>1523.88</v>
      </c>
      <c r="M102" s="10">
        <v>43919.5</v>
      </c>
      <c r="N102" s="10">
        <v>22722.18</v>
      </c>
      <c r="O102" s="26">
        <v>87712.83</v>
      </c>
      <c r="Q102" s="69">
        <v>2658.56</v>
      </c>
      <c r="R102" s="10">
        <v>3649.61</v>
      </c>
      <c r="S102" s="10">
        <v>633.1</v>
      </c>
      <c r="T102" s="10">
        <v>5182</v>
      </c>
      <c r="U102" s="10"/>
      <c r="V102" s="10">
        <v>2850</v>
      </c>
      <c r="W102" s="10">
        <v>4574</v>
      </c>
      <c r="X102" s="10"/>
      <c r="Y102" s="10"/>
      <c r="Z102" s="10">
        <v>1523.88</v>
      </c>
      <c r="AA102" s="10">
        <v>43919.5</v>
      </c>
      <c r="AB102" s="10">
        <v>22722.18</v>
      </c>
      <c r="AC102" s="55">
        <f t="shared" si="6"/>
        <v>87712.83</v>
      </c>
      <c r="AD102" s="47"/>
    </row>
    <row r="103" spans="1:30" x14ac:dyDescent="0.35">
      <c r="A103" s="25" t="s">
        <v>199</v>
      </c>
      <c r="B103" s="9" t="s">
        <v>200</v>
      </c>
      <c r="C103" s="10"/>
      <c r="D103" s="10"/>
      <c r="E103" s="10"/>
      <c r="F103" s="10"/>
      <c r="G103" s="10"/>
      <c r="H103" s="10"/>
      <c r="I103" s="10">
        <v>489.01</v>
      </c>
      <c r="J103" s="10"/>
      <c r="K103" s="10"/>
      <c r="L103" s="10"/>
      <c r="M103" s="10"/>
      <c r="N103" s="10">
        <v>8820</v>
      </c>
      <c r="O103" s="26">
        <v>9309.01</v>
      </c>
      <c r="Q103" s="69"/>
      <c r="R103" s="10"/>
      <c r="S103" s="10"/>
      <c r="T103" s="10"/>
      <c r="U103" s="10"/>
      <c r="V103" s="10"/>
      <c r="W103" s="10">
        <v>489.01</v>
      </c>
      <c r="X103" s="10"/>
      <c r="Y103" s="10"/>
      <c r="Z103" s="10"/>
      <c r="AA103" s="10"/>
      <c r="AB103" s="10">
        <v>8820</v>
      </c>
      <c r="AC103" s="55">
        <f t="shared" si="6"/>
        <v>9309.01</v>
      </c>
      <c r="AD103" s="47"/>
    </row>
    <row r="104" spans="1:30" x14ac:dyDescent="0.35">
      <c r="A104" s="25" t="s">
        <v>201</v>
      </c>
      <c r="B104" s="9" t="s">
        <v>202</v>
      </c>
      <c r="C104" s="10"/>
      <c r="D104" s="10">
        <v>2.86</v>
      </c>
      <c r="E104" s="10"/>
      <c r="F104" s="10">
        <v>0.92</v>
      </c>
      <c r="G104" s="10">
        <v>-0.5</v>
      </c>
      <c r="H104" s="10">
        <v>1.05</v>
      </c>
      <c r="I104" s="10">
        <v>-0.5</v>
      </c>
      <c r="J104" s="10">
        <v>0.69</v>
      </c>
      <c r="K104" s="10">
        <v>-0.5</v>
      </c>
      <c r="L104" s="10">
        <v>0.28000000000000003</v>
      </c>
      <c r="M104" s="10">
        <v>-0.5</v>
      </c>
      <c r="N104" s="10">
        <v>-1</v>
      </c>
      <c r="O104" s="26">
        <v>2.8</v>
      </c>
      <c r="Q104" s="69"/>
      <c r="R104" s="10">
        <v>2.86</v>
      </c>
      <c r="S104" s="10"/>
      <c r="T104" s="10">
        <v>0.92</v>
      </c>
      <c r="U104" s="10">
        <v>-0.5</v>
      </c>
      <c r="V104" s="10">
        <v>1.05</v>
      </c>
      <c r="W104" s="10">
        <v>-0.5</v>
      </c>
      <c r="X104" s="10">
        <v>0.69</v>
      </c>
      <c r="Y104" s="10">
        <v>-0.5</v>
      </c>
      <c r="Z104" s="10">
        <v>0.28000000000000003</v>
      </c>
      <c r="AA104" s="10">
        <v>-0.5</v>
      </c>
      <c r="AB104" s="10">
        <v>-1</v>
      </c>
      <c r="AC104" s="55">
        <f t="shared" si="6"/>
        <v>2.8</v>
      </c>
      <c r="AD104" s="47"/>
    </row>
    <row r="105" spans="1:30" ht="15" thickBot="1" x14ac:dyDescent="0.4">
      <c r="A105" s="25" t="s">
        <v>203</v>
      </c>
      <c r="B105" s="9" t="s">
        <v>204</v>
      </c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>
        <v>12500</v>
      </c>
      <c r="O105" s="26">
        <v>12500</v>
      </c>
      <c r="Q105" s="70"/>
      <c r="R105" s="56"/>
      <c r="S105" s="56"/>
      <c r="T105" s="56"/>
      <c r="U105" s="56"/>
      <c r="V105" s="56"/>
      <c r="W105" s="56"/>
      <c r="X105" s="56"/>
      <c r="Y105" s="56"/>
      <c r="Z105" s="56"/>
      <c r="AA105" s="56"/>
      <c r="AB105" s="56">
        <v>12500</v>
      </c>
      <c r="AC105" s="57">
        <f t="shared" si="6"/>
        <v>12500</v>
      </c>
      <c r="AD105" s="47"/>
    </row>
    <row r="106" spans="1:30" ht="15" thickBot="1" x14ac:dyDescent="0.4">
      <c r="A106" s="29"/>
      <c r="B106" s="30" t="s">
        <v>205</v>
      </c>
      <c r="C106" s="31">
        <v>327725.93</v>
      </c>
      <c r="D106" s="31">
        <v>324684.34000000003</v>
      </c>
      <c r="E106" s="31">
        <v>537630.80000000005</v>
      </c>
      <c r="F106" s="31">
        <v>919997.68</v>
      </c>
      <c r="G106" s="31">
        <v>558594.75</v>
      </c>
      <c r="H106" s="31">
        <v>372751.47</v>
      </c>
      <c r="I106" s="31">
        <v>435485.9</v>
      </c>
      <c r="J106" s="31">
        <v>398415.54</v>
      </c>
      <c r="K106" s="31">
        <v>373118.73</v>
      </c>
      <c r="L106" s="31">
        <v>547403.17000000004</v>
      </c>
      <c r="M106" s="31">
        <v>309537.86</v>
      </c>
      <c r="N106" s="31">
        <v>195522.59</v>
      </c>
      <c r="O106" s="32">
        <v>5300868.76</v>
      </c>
      <c r="Q106" s="61">
        <f>Q70+Q67+Q50+Q34</f>
        <v>313566.47700000001</v>
      </c>
      <c r="R106" s="62">
        <f t="shared" ref="R106:AB106" si="7">R70+R67+R50+R34</f>
        <v>333422.73700000002</v>
      </c>
      <c r="S106" s="62">
        <f t="shared" si="7"/>
        <v>546368.777</v>
      </c>
      <c r="T106" s="62">
        <f t="shared" si="7"/>
        <v>928474.24699999997</v>
      </c>
      <c r="U106" s="62">
        <f t="shared" si="7"/>
        <v>567442.21700000006</v>
      </c>
      <c r="V106" s="62">
        <f t="shared" si="7"/>
        <v>381794.15700000006</v>
      </c>
      <c r="W106" s="62">
        <f t="shared" si="7"/>
        <v>436434.75</v>
      </c>
      <c r="X106" s="62">
        <f t="shared" si="7"/>
        <v>406362.40700000001</v>
      </c>
      <c r="Y106" s="62">
        <f t="shared" si="7"/>
        <v>382460.34700000001</v>
      </c>
      <c r="Z106" s="62">
        <f t="shared" si="7"/>
        <v>556837.35349999997</v>
      </c>
      <c r="AA106" s="62">
        <f t="shared" si="7"/>
        <v>318005.07649999997</v>
      </c>
      <c r="AB106" s="62">
        <f t="shared" si="7"/>
        <v>204336.63</v>
      </c>
      <c r="AC106" s="63">
        <f t="shared" si="6"/>
        <v>5375505.176</v>
      </c>
      <c r="AD106" s="52"/>
    </row>
    <row r="107" spans="1:30" ht="15" thickBot="1" x14ac:dyDescent="0.4"/>
    <row r="108" spans="1:30" ht="15" thickBot="1" x14ac:dyDescent="0.4">
      <c r="A108" s="73"/>
      <c r="B108" s="74" t="s">
        <v>20</v>
      </c>
      <c r="C108" s="75"/>
      <c r="D108" s="75"/>
      <c r="E108" s="75"/>
      <c r="F108" s="75"/>
      <c r="G108" s="75"/>
      <c r="H108" s="75"/>
      <c r="I108" s="75"/>
      <c r="J108" s="75"/>
      <c r="K108" s="75"/>
      <c r="L108" s="75"/>
      <c r="M108" s="75"/>
      <c r="N108" s="75"/>
      <c r="O108" s="75"/>
      <c r="P108" s="75"/>
      <c r="Q108" s="75"/>
      <c r="R108" s="75"/>
      <c r="S108" s="75"/>
      <c r="T108" s="75"/>
      <c r="U108" s="75"/>
      <c r="V108" s="75"/>
      <c r="W108" s="75"/>
      <c r="X108" s="75"/>
      <c r="Y108" s="75"/>
      <c r="Z108" s="75"/>
      <c r="AA108" s="75"/>
      <c r="AB108" s="75"/>
      <c r="AC108" s="76">
        <f>AC29-AC106</f>
        <v>-1902.0660000005737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Håvard Skjørestad</dc:creator>
  <cp:lastModifiedBy>Håvard Skjørestad</cp:lastModifiedBy>
  <dcterms:created xsi:type="dcterms:W3CDTF">2026-02-05T17:53:03Z</dcterms:created>
  <dcterms:modified xsi:type="dcterms:W3CDTF">2026-03-11T17:41:06Z</dcterms:modified>
</cp:coreProperties>
</file>